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\\bfcentralrd3mgaacweiq.file.core.windows.net\dccc53b7fa8149a5907d9b3a671c0fb4\16\0\2021\"/>
    </mc:Choice>
  </mc:AlternateContent>
  <xr:revisionPtr revIDLastSave="0" documentId="13_ncr:1_{8790C2C3-55B8-4A46-8528-02032C8904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Questionnaire" sheetId="1" r:id="rId1"/>
    <sheet name="Definitions" sheetId="2" r:id="rId2"/>
    <sheet name="Analysi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" i="3" l="1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F61" i="1" l="1"/>
  <c r="F88" i="1" l="1"/>
  <c r="E64" i="1" l="1"/>
  <c r="F23" i="1" l="1"/>
  <c r="F28" i="1"/>
  <c r="F83" i="1" l="1"/>
  <c r="F82" i="1"/>
  <c r="F78" i="1"/>
  <c r="F65" i="1"/>
  <c r="F63" i="1"/>
  <c r="F62" i="1"/>
  <c r="F60" i="1"/>
  <c r="F59" i="1"/>
  <c r="F58" i="1"/>
  <c r="F57" i="1"/>
  <c r="F52" i="1"/>
  <c r="F53" i="1" s="1"/>
  <c r="F51" i="1"/>
  <c r="F48" i="1"/>
  <c r="F41" i="1"/>
  <c r="F40" i="1"/>
  <c r="F35" i="1"/>
  <c r="F34" i="1"/>
  <c r="F32" i="1"/>
  <c r="F29" i="1"/>
  <c r="F30" i="1"/>
  <c r="F42" i="1" l="1"/>
  <c r="F43" i="1"/>
  <c r="F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Geelan</author>
  </authors>
  <commentList>
    <comment ref="F27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GoodBadUgly:</t>
        </r>
        <r>
          <rPr>
            <sz val="9"/>
            <color rgb="FF000000"/>
            <rFont val="Tahoma"/>
            <family val="2"/>
          </rPr>
          <t xml:space="preserve">
WIP means work in progress</t>
        </r>
      </text>
    </comment>
    <comment ref="F47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GoodBadUgly:
Please enter write offs as a NEGATIVE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<sst xmlns="http://schemas.openxmlformats.org/spreadsheetml/2006/main" count="222" uniqueCount="214">
  <si>
    <t>INSTRUCTIONS:</t>
  </si>
  <si>
    <t>Please complete the survey in this spreadsheet, so it can be saved for calculation &amp; verification purposes.</t>
  </si>
  <si>
    <t>Press the TAB key to move to each field.</t>
  </si>
  <si>
    <t>Your People</t>
  </si>
  <si>
    <t>How many full time equivalent chargeable equity Directors/Partners does your firm have?</t>
  </si>
  <si>
    <t xml:space="preserve">How many full-time equivalent (FTE) chargeable people (excluding all Directors/Partners) does your firm employ/subcontract? </t>
  </si>
  <si>
    <t>How many full-time equivalent (FTE) non-chargeable people in a support role does your firm employ?  (Your answer could be for example 3.5, if one of your team members is 0.5 non-chargeable and 0.5 chargeable).</t>
  </si>
  <si>
    <t>CHECK - Total Full-Time Equivalent (FTE) people, including Partners</t>
  </si>
  <si>
    <t xml:space="preserve">Your Hours Worked including Productivity </t>
  </si>
  <si>
    <t>Yes</t>
  </si>
  <si>
    <t>What were the Total Number of Hours Charged to WIP by Chargeable Staff including Partners (before invoicing)?</t>
  </si>
  <si>
    <t>CHECK - Productivity  - Chargeable Team including Partners (%)</t>
  </si>
  <si>
    <t>CHECK - Productivity - All FTE</t>
  </si>
  <si>
    <t>CHECK - Productivity (Utilisation) of Equity Partners (%)</t>
  </si>
  <si>
    <t xml:space="preserve">What were the total hours worked (Chargeable &amp; Non-Chargeable) by the Equity Partners/Principal? </t>
  </si>
  <si>
    <t>Your Billing Efficiency</t>
  </si>
  <si>
    <t>CHECK - Average Debtors</t>
  </si>
  <si>
    <t xml:space="preserve">Your Revenue </t>
  </si>
  <si>
    <t>CHECK - Net Write Offs/Ons %</t>
  </si>
  <si>
    <t>CHECK - WIP Movement</t>
  </si>
  <si>
    <t>CHECK - Average WIP</t>
  </si>
  <si>
    <t>CHECK - WIP Days</t>
  </si>
  <si>
    <t>What was your firm’s total income from others services, such as Financial Planning (commission based fees), lending etc.?</t>
  </si>
  <si>
    <t>Enter the % in this column</t>
  </si>
  <si>
    <t xml:space="preserve">   Compliance (Tax &amp; Accounting)</t>
  </si>
  <si>
    <t xml:space="preserve">   Tax Planning</t>
  </si>
  <si>
    <t xml:space="preserve">   Self Managed Superannuation Funds (compliance and audit)</t>
  </si>
  <si>
    <t xml:space="preserve">   Other Business Advisory Services</t>
  </si>
  <si>
    <t xml:space="preserve">   Audit (excluding SMSF audit)</t>
  </si>
  <si>
    <t xml:space="preserve">   Financial Planning (Fee for Service only)</t>
  </si>
  <si>
    <t xml:space="preserve">   Other Services</t>
  </si>
  <si>
    <t>CHECK - Total Billed Revenue</t>
  </si>
  <si>
    <t>Your Operating Expenses</t>
  </si>
  <si>
    <t>Total Operating Expenses for your Firm (including, salaries, super and partner's benefits, excluding GST)</t>
  </si>
  <si>
    <t>Breakdown of All Operational Expenses</t>
  </si>
  <si>
    <t>Net &amp; Gross Profits</t>
  </si>
  <si>
    <t>Net Profit for the Firm, as per the Profit &amp; Loss Statement</t>
  </si>
  <si>
    <t>CHECK - Net Profit $</t>
  </si>
  <si>
    <t>CHECK - Net Profit %</t>
  </si>
  <si>
    <t>Your Clients</t>
  </si>
  <si>
    <t>What is your average total fee per client?</t>
  </si>
  <si>
    <t>Your Firm's Details</t>
  </si>
  <si>
    <t>Organisation Name:</t>
  </si>
  <si>
    <t>Your First Name:</t>
  </si>
  <si>
    <t>Your Last Name:</t>
  </si>
  <si>
    <t>State:</t>
  </si>
  <si>
    <t>SA</t>
  </si>
  <si>
    <t>Location classification:</t>
  </si>
  <si>
    <t>City</t>
  </si>
  <si>
    <t>Your Phone:</t>
  </si>
  <si>
    <t>National Group:</t>
  </si>
  <si>
    <t>OR</t>
  </si>
  <si>
    <t>CHECK - Average Hourly Rate (before write offs) - This will calculate after Revenue has been input.</t>
  </si>
  <si>
    <t>CHECK - Average Hourly Rate (after write offs) - This will calculate after Revenue has been input.</t>
  </si>
  <si>
    <t>CHECK - Average Debtor Days - This will calculate after Revenue has been input.</t>
  </si>
  <si>
    <t>CHECK - Average Lockup Amount - This will calculate after Revenue has been input.</t>
  </si>
  <si>
    <t>CHECK - Average Lockup Days - This will calculate after Revenue has been input.</t>
  </si>
  <si>
    <t>If any cell is RED, please re-check your answers, as our validation within the cell has highlighted your answer is possibly not correct.</t>
  </si>
  <si>
    <t>CHECK - Total Compliance, BS, FP(fee for service) etc Revenue divided by No. of Clients</t>
  </si>
  <si>
    <t>Finding the time</t>
  </si>
  <si>
    <t>Don't have any challenges with process</t>
  </si>
  <si>
    <t>Change management</t>
  </si>
  <si>
    <t>Our people</t>
  </si>
  <si>
    <t>Keeping up to date with technology</t>
  </si>
  <si>
    <t>Cost vs Benefit</t>
  </si>
  <si>
    <t>Not sure</t>
  </si>
  <si>
    <t>Major impact</t>
  </si>
  <si>
    <t>Minor impact</t>
  </si>
  <si>
    <t>Already automated</t>
  </si>
  <si>
    <t>Product features</t>
  </si>
  <si>
    <t>Price - monthly subs</t>
  </si>
  <si>
    <t>Great service/support</t>
  </si>
  <si>
    <t>Experience/Reputation</t>
  </si>
  <si>
    <t>Definition of Terms</t>
  </si>
  <si>
    <t>Available Chargeable Hours:</t>
  </si>
  <si>
    <t>The total number of hours available to the firm for charging to clients.</t>
  </si>
  <si>
    <t>An Example calculation is:</t>
  </si>
  <si>
    <t>Number of hours available per week (e.g. 37.5 hours)</t>
  </si>
  <si>
    <t>X</t>
  </si>
  <si>
    <t>Number of weeks available in a year (e.g. 45 weeks - 52 weeks minus all leave)</t>
  </si>
  <si>
    <t>Number of chargeable FTE staff</t>
  </si>
  <si>
    <t>(e.g. 15 FTE total staff less 2.5 FTE non-chargeable staff = 12.5 chargeable staff)</t>
  </si>
  <si>
    <t>=</t>
  </si>
  <si>
    <t>The firm’s total number of available chargeable hours</t>
  </si>
  <si>
    <t xml:space="preserve">  (e.g. 37.5 hours * 45 weeks * 12.5 chargeable FTE = 21,093.75 available chargeable hours)</t>
  </si>
  <si>
    <t>Average Fee Per Client:</t>
  </si>
  <si>
    <t>The firm's total revenue (tax, compliance, business services &amp; financial planning fee for service) divided by number of clients.</t>
  </si>
  <si>
    <t>Average Hourly Rate:</t>
  </si>
  <si>
    <t>Chargeable Person:</t>
  </si>
  <si>
    <t>A team member (including Partners) who charge time to client work and WIP. If a team member performs chargeable and non-chargeable work, apportion this amount for e.g. 0.5 chargeable and 0.5 non-chargeable for a staff member.</t>
  </si>
  <si>
    <t xml:space="preserve">Client: </t>
  </si>
  <si>
    <t xml:space="preserve">Your average client who has a family trust, company, 2 individuals and a superannuation fund – please total these entities to equal one client. </t>
  </si>
  <si>
    <t xml:space="preserve">FTE: </t>
  </si>
  <si>
    <t>Full Time Equivalent (Employee)</t>
  </si>
  <si>
    <t>Leverage:</t>
  </si>
  <si>
    <t>FTE's (excluding partners) dividend by the number of partners</t>
  </si>
  <si>
    <t>Lockup:</t>
  </si>
  <si>
    <t>The amount of WIP and Debtors that you have in lockup, and not available as cash resources</t>
  </si>
  <si>
    <t>Non-Chargeable Person:</t>
  </si>
  <si>
    <t xml:space="preserve"> A team member who does not charge time to client work or WIP. Typically a Support or Administration person, however if a team member performs chargeable and non-chargeable work, apportion this amount for e.g. 0.5 chargeable and 0.5 non-chargeable for a staff member. </t>
  </si>
  <si>
    <t xml:space="preserve">Directors/Partners: </t>
  </si>
  <si>
    <t xml:space="preserve">All equity directors/partners </t>
  </si>
  <si>
    <t>Productivity:</t>
  </si>
  <si>
    <t>Number of hours charged to WIP to the number of available hours</t>
  </si>
  <si>
    <t>Subscriptions (for Online Software as a Service)</t>
  </si>
  <si>
    <t xml:space="preserve">Services such as online accounting software and practice management software e.g.. Xero, MYOB live accounts, Acclipse, Salesforce, Microsoft CRM. </t>
  </si>
  <si>
    <t xml:space="preserve">Total Billed Revenue: </t>
  </si>
  <si>
    <t>Fees invoiced to clients but excluding GST (Total traditional work charged to WIP, less Write Offs, add Write Ons, add income from other services, add opening WIP, less closing WIP)</t>
  </si>
  <si>
    <t xml:space="preserve">Total Hours Charged to WIP: </t>
  </si>
  <si>
    <t>All hours charged to clients via timesheets by all FTE's (Including Partners).</t>
  </si>
  <si>
    <t xml:space="preserve">Total Hours Worked: </t>
  </si>
  <si>
    <t>Total Hours Worked: Includes all hours worked by all people (including partners)</t>
  </si>
  <si>
    <t xml:space="preserve">WIP: </t>
  </si>
  <si>
    <t>Work In Progress</t>
  </si>
  <si>
    <t xml:space="preserve">Write off/ons: </t>
  </si>
  <si>
    <t>WIP amount written off or added to when invoicing clients</t>
  </si>
  <si>
    <t>No</t>
  </si>
  <si>
    <t>NSW</t>
  </si>
  <si>
    <t>ACT</t>
  </si>
  <si>
    <t>QLD</t>
  </si>
  <si>
    <t>TAS</t>
  </si>
  <si>
    <t>NT</t>
  </si>
  <si>
    <t>WA</t>
  </si>
  <si>
    <t>VIC</t>
  </si>
  <si>
    <t>New Zealand</t>
  </si>
  <si>
    <t>Suburban</t>
  </si>
  <si>
    <t>Regional</t>
  </si>
  <si>
    <t>CHECK - Total Revenue (Total work charged+Net write offs+WIP Movement+Commission based financial planning)</t>
  </si>
  <si>
    <t>I</t>
  </si>
  <si>
    <t>T</t>
  </si>
  <si>
    <t>P</t>
  </si>
  <si>
    <t>F</t>
  </si>
  <si>
    <t>C</t>
  </si>
  <si>
    <t>Grey cells are for calculations only.  Please review the Grey cell figures to ensure the answer appears reasonable.</t>
  </si>
  <si>
    <t>Enter answers in every
blue and purple cell</t>
  </si>
  <si>
    <t>Do you use timesheets? (If you answer "no" to this question please move to the next section "Your Billing Efficiency")</t>
  </si>
  <si>
    <r>
      <t xml:space="preserve">If your </t>
    </r>
    <r>
      <rPr>
        <b/>
        <sz val="12"/>
        <color theme="0"/>
        <rFont val="Effra"/>
        <family val="2"/>
      </rPr>
      <t>Financial Planning services</t>
    </r>
    <r>
      <rPr>
        <sz val="12"/>
        <color theme="0"/>
        <rFont val="Effra"/>
        <family val="2"/>
      </rPr>
      <t xml:space="preserve"> are operated by a different entity to your accounting services, please </t>
    </r>
    <r>
      <rPr>
        <u/>
        <sz val="12"/>
        <color theme="0"/>
        <rFont val="Effra"/>
        <family val="2"/>
      </rPr>
      <t>exclude</t>
    </r>
    <r>
      <rPr>
        <sz val="12"/>
        <color theme="0"/>
        <rFont val="Effra"/>
        <family val="2"/>
      </rPr>
      <t xml:space="preserve"> your Financial Planning data below. </t>
    </r>
  </si>
  <si>
    <r>
      <t xml:space="preserve">What were the total hours charged to WIP by the </t>
    </r>
    <r>
      <rPr>
        <b/>
        <sz val="12"/>
        <color rgb="FF2B2B2B"/>
        <rFont val="Effra"/>
        <family val="2"/>
      </rPr>
      <t>Equity Partners/Principal</t>
    </r>
    <r>
      <rPr>
        <sz val="12"/>
        <color rgb="FF2B2B2B"/>
        <rFont val="Effra"/>
        <family val="2"/>
      </rPr>
      <t xml:space="preserve">? </t>
    </r>
  </si>
  <si>
    <r>
      <t xml:space="preserve">What was your firm's total work from traditional tax, compliance, other business services &amp; financial planning (fee for service only) charged to WIP (excluding GST and before write offs/ons)?  </t>
    </r>
    <r>
      <rPr>
        <i/>
        <sz val="12"/>
        <color rgb="FF2B2B2B"/>
        <rFont val="Effra"/>
        <family val="2"/>
      </rPr>
      <t>(If your firm does not use timesheets, or records time at $1 per hour, please complete this question but use your firm's total revenue).</t>
    </r>
  </si>
  <si>
    <r>
      <rPr>
        <b/>
        <sz val="12"/>
        <color rgb="FF2B2B2B"/>
        <rFont val="Effra"/>
        <family val="2"/>
      </rPr>
      <t xml:space="preserve">What was the firm's total billed revenue (Excluding GST and after write offs/ons)? </t>
    </r>
    <r>
      <rPr>
        <b/>
        <sz val="12"/>
        <rFont val="Effra"/>
        <family val="2"/>
      </rPr>
      <t xml:space="preserve">
</t>
    </r>
    <r>
      <rPr>
        <b/>
        <sz val="12"/>
        <color rgb="FF0C9EFF"/>
        <rFont val="Effra"/>
        <family val="2"/>
      </rPr>
      <t>This figure needs to be entered and will be cross-checked with the calculations below.</t>
    </r>
  </si>
  <si>
    <r>
      <t xml:space="preserve">Your Tax Returns Lodged  </t>
    </r>
    <r>
      <rPr>
        <sz val="12"/>
        <color rgb="FF2B2B2B"/>
        <rFont val="Effra"/>
        <family val="2"/>
      </rPr>
      <t>(TIP: Download report from Tax Agents Portal)</t>
    </r>
  </si>
  <si>
    <t>Enter answers in EVERY Blue cell, and for the Purple cells, pick an answer from the drop down list.</t>
  </si>
  <si>
    <t xml:space="preserve">  Information Technology expenses, including Software Licences &amp; Support, Lease of Equipment &amp; External Consultants (exclude IT staff salaries)</t>
  </si>
  <si>
    <t xml:space="preserve">  Rent/Occupancy, including Rent, Outgoings, Electricity, Cleaning, Repairs and Maintenance to property</t>
  </si>
  <si>
    <t xml:space="preserve">  Outsourcing Expenses</t>
  </si>
  <si>
    <t xml:space="preserve">  Subscriptions for Online Software as a Service - include online accounting, practice and document management applications)</t>
  </si>
  <si>
    <t xml:space="preserve">  Salaries, super, payroll tax and work cover for CHARGEABLE employees &amp; contractors (including financial planning salaries but excluding equity Directors/Partners)</t>
  </si>
  <si>
    <t xml:space="preserve">  Salaries, super, payroll tax and work cover for NON-CHARGEABLE employees &amp; contractors (including general managers, practice administrators, HR managers, IT and marketing salaries)</t>
  </si>
  <si>
    <t xml:space="preserve">  Salaries, super &amp; benefits paid to equity Directors/Partners</t>
  </si>
  <si>
    <t xml:space="preserve">  Other Expenses</t>
  </si>
  <si>
    <t xml:space="preserve">                                         CHECK - Productivity - Chargeable Team excluding Partners (%) - Will change after Partner chargeable hours has been input.</t>
  </si>
  <si>
    <r>
      <t xml:space="preserve">What were your firm's write </t>
    </r>
    <r>
      <rPr>
        <b/>
        <sz val="12"/>
        <color rgb="FF2B2B2B"/>
        <rFont val="Effra"/>
        <family val="2"/>
      </rPr>
      <t>offs (-) or write ons (+) ex GST and</t>
    </r>
    <r>
      <rPr>
        <sz val="12"/>
        <color rgb="FF2B2B2B"/>
        <rFont val="Effra"/>
        <family val="2"/>
      </rPr>
      <t xml:space="preserve"> before billing?  </t>
    </r>
    <r>
      <rPr>
        <b/>
        <sz val="12"/>
        <color rgb="FF2B2B2B"/>
        <rFont val="Effra"/>
        <family val="2"/>
      </rPr>
      <t>Please enter write offs as a negative</t>
    </r>
  </si>
  <si>
    <t xml:space="preserve">                                         CHECK - Total Operating Expenses</t>
  </si>
  <si>
    <t>Your Email:</t>
  </si>
  <si>
    <t xml:space="preserve">How many clients did you service last year in the traditional tax, compliance, business services, and financial planning (fee for service) area? 
(Only include client groups, not each separate entity) </t>
  </si>
  <si>
    <t>Click here to enter your data into the online survey; OR</t>
  </si>
  <si>
    <r>
      <t xml:space="preserve">Revenue divided by the number of hours charged to WIP. Can be calculated </t>
    </r>
    <r>
      <rPr>
        <u/>
        <sz val="12"/>
        <color indexed="8"/>
        <rFont val="Effra"/>
      </rPr>
      <t>before</t>
    </r>
    <r>
      <rPr>
        <sz val="12"/>
        <color indexed="8"/>
        <rFont val="Effra"/>
      </rPr>
      <t xml:space="preserve"> </t>
    </r>
    <r>
      <rPr>
        <sz val="12"/>
        <color theme="1"/>
        <rFont val="Effra"/>
      </rPr>
      <t xml:space="preserve">Write offs/ons and also </t>
    </r>
    <r>
      <rPr>
        <u/>
        <sz val="12"/>
        <color indexed="8"/>
        <rFont val="Effra"/>
      </rPr>
      <t>after</t>
    </r>
    <r>
      <rPr>
        <sz val="12"/>
        <color theme="1"/>
        <rFont val="Effra"/>
      </rPr>
      <t xml:space="preserve"> Write offs/ ons.</t>
    </r>
  </si>
  <si>
    <t>ID</t>
  </si>
  <si>
    <t>Start time</t>
  </si>
  <si>
    <t>Completion time</t>
  </si>
  <si>
    <t>Email</t>
  </si>
  <si>
    <t>Name</t>
  </si>
  <si>
    <t>How many full-time equivalent (FTE) chargeable people (excluding all Directors/Partners) does your firm employ/subcontract?</t>
  </si>
  <si>
    <t>How many full-time equivalent (FTE) non-chargeable people in a support role does your firm employ?</t>
  </si>
  <si>
    <t>Do you use timesheets?</t>
  </si>
  <si>
    <t>What was the total number of client hours charged to WIP by chargeable staff including Directors/Partners (before invoicing)?</t>
  </si>
  <si>
    <t>What was the total number of client hours charged to WIP by the equity Directors/Partners?</t>
  </si>
  <si>
    <t>What was the total number of hours worked (chargeable &amp; non-chargeable) by the equity Directors/Partners?</t>
  </si>
  <si>
    <t>What was your firm's opening debtor balance (including GST) as at 1 July 2019?</t>
  </si>
  <si>
    <t>What was your firm's closing debtor balance (including GST) as at 30 June 2020?</t>
  </si>
  <si>
    <t>What was your firm's total work from traditional tax, compliance, other business services &amp; financial planning (fee for service only) charged to WIP (excluding GST and before write offs/ons)?</t>
  </si>
  <si>
    <t>What were your firm's write ons (+) or write offs (-) exc GST and before billings?  
Please enter write offs as a NEGATIVE.</t>
  </si>
  <si>
    <t>What was your firm's opening WIP balance (excluding GST) as at 1 July 2019?</t>
  </si>
  <si>
    <t>What was your firm's closing WIP balance (excluding GST) as at 30 June 2020?</t>
  </si>
  <si>
    <t>What was your firm's total income from other services, such as financial planning (commission based fees) and lending (excluding GST and before write offs/ons)?</t>
  </si>
  <si>
    <t>What was your firm's total billed revenue (excluding GST and after write offs/ons) for the year ending 30 June 2020?</t>
  </si>
  <si>
    <t>% from compliance (tax &amp; accounting)</t>
  </si>
  <si>
    <t>% from tax planning</t>
  </si>
  <si>
    <t>% from self managed superfunds (compliance &amp; audit)</t>
  </si>
  <si>
    <t>% from other business advisory</t>
  </si>
  <si>
    <t>% from audit (excluding SMSF audit)</t>
  </si>
  <si>
    <t>% from financial planning</t>
  </si>
  <si>
    <t>% from other services</t>
  </si>
  <si>
    <t>Total operating expenses for your firm (including salaries, super and Partners' benefits, excluding GST)</t>
  </si>
  <si>
    <t>Information technology expenses, including software licences &amp; support, leasing of equipment and fees to external consultants (excluding IT staff salaries)</t>
  </si>
  <si>
    <t>Rent/occupancy (including rent, outgoings, electricity, cleaning, repairs and property maintenance)</t>
  </si>
  <si>
    <t>Outsourcing expenses</t>
  </si>
  <si>
    <t>Subscriptions for online 'software as a service' (cloud) applications (including online accounting, practice and document management applications)</t>
  </si>
  <si>
    <t>Salaries, super, payroll tax and work cover for CHARGEABLE employees &amp; contractors (including financial planning salaries but excluding equity Directors/Partners)</t>
  </si>
  <si>
    <t>Salaries, super, payroll tax and work cover for NON-CHARGEABLE employees &amp; contractors (including general managers, practice administrators, HR managers, IT and marketing salaries)</t>
  </si>
  <si>
    <t>Salaries, super &amp; benefits paid to equity Directors/Partners</t>
  </si>
  <si>
    <t>Other expenses</t>
  </si>
  <si>
    <t>Net profit for your firm (as per the profit and loss statement)</t>
  </si>
  <si>
    <t>How many clients did your firm service last year in the standard tax, compliance, business services and financial planning (fee for service) areas?</t>
  </si>
  <si>
    <t>Organisation name</t>
  </si>
  <si>
    <t>First name</t>
  </si>
  <si>
    <t>Last name</t>
  </si>
  <si>
    <t>State</t>
  </si>
  <si>
    <t>Would your firm be classified as a city, suburban or regional firm?</t>
  </si>
  <si>
    <t>Your phone number</t>
  </si>
  <si>
    <t>Your email</t>
  </si>
  <si>
    <t>The name of the national (or regional) group of firms of which your firm is a member or with which your firm is affiliated?</t>
  </si>
  <si>
    <t>Other comments or questions about your Good Bad Ugly results?</t>
  </si>
  <si>
    <t>Click here to email your Data Collection Sheet</t>
  </si>
  <si>
    <t>Data Collection Sheet</t>
  </si>
  <si>
    <t>Please save your data collection sheet, then either:</t>
  </si>
  <si>
    <t>Good Bad Ugly 2021</t>
  </si>
  <si>
    <t>What was the firm's opening debtor balance (excluding GST) as at 1 July 2020?</t>
  </si>
  <si>
    <t>What was the firm's closing debtor balance (excluding GST) as at 30 June 2021?</t>
  </si>
  <si>
    <t>What was the firm's opening WIP balance (excluding GST) as at 1 July 2020?</t>
  </si>
  <si>
    <t>What was the firm's closing WIP balance (excluding GST) as at 30 June 2021?</t>
  </si>
  <si>
    <t>How many income tax returns did you lodge for the period 1 July 2020 and 30 June 2021 in the following categories?</t>
  </si>
  <si>
    <r>
      <t xml:space="preserve">Please </t>
    </r>
    <r>
      <rPr>
        <b/>
        <sz val="12"/>
        <color theme="0"/>
        <rFont val="Effra"/>
      </rPr>
      <t xml:space="preserve">DO NOT </t>
    </r>
    <r>
      <rPr>
        <sz val="12"/>
        <color theme="0"/>
        <rFont val="Effra"/>
        <family val="2"/>
      </rPr>
      <t>include any income received from grants (including JobKeeper or CashFlow Boost Payments)</t>
    </r>
  </si>
  <si>
    <t>The following questions relate to the financial year ending 30 June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</si>
</sst>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  <numFmt numFmtId="167" formatCode="&quot;$&quot;#,##0"/>
    <numFmt numFmtId="168" formatCode="[$-C09]dd\-mmm\-yy;@"/>
    <numFmt numFmtId="169" formatCode="m/d/yy\ h:mm:ss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FF6600"/>
      <name val="Verdana"/>
      <family val="2"/>
    </font>
    <font>
      <b/>
      <sz val="8"/>
      <name val="Verdana"/>
      <family val="2"/>
    </font>
    <font>
      <sz val="11"/>
      <color theme="1"/>
      <name val="Verdana"/>
      <family val="2"/>
    </font>
    <font>
      <sz val="10"/>
      <name val="Verdana"/>
      <family val="2"/>
    </font>
    <font>
      <b/>
      <sz val="6"/>
      <color rgb="FFFF660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b/>
      <sz val="10"/>
      <color rgb="FFFFFFFF"/>
      <name val="Verdana"/>
      <family val="2"/>
    </font>
    <font>
      <sz val="10"/>
      <color theme="1"/>
      <name val="Verdana"/>
      <family val="2"/>
    </font>
    <font>
      <b/>
      <sz val="10"/>
      <color rgb="FF993300"/>
      <name val="Verdana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Effra"/>
      <family val="2"/>
    </font>
    <font>
      <b/>
      <sz val="11"/>
      <color theme="0"/>
      <name val="Effra"/>
      <family val="2"/>
    </font>
    <font>
      <sz val="11"/>
      <color theme="1"/>
      <name val="Effra"/>
      <family val="2"/>
    </font>
    <font>
      <b/>
      <sz val="11"/>
      <name val="Effra"/>
      <family val="2"/>
    </font>
    <font>
      <b/>
      <i/>
      <sz val="11"/>
      <name val="Effra"/>
      <family val="2"/>
    </font>
    <font>
      <sz val="12"/>
      <color theme="1"/>
      <name val="Effra"/>
      <family val="2"/>
    </font>
    <font>
      <b/>
      <sz val="12"/>
      <color rgb="FF1400FA"/>
      <name val="Effra"/>
      <family val="2"/>
    </font>
    <font>
      <b/>
      <sz val="12"/>
      <name val="Effra"/>
      <family val="2"/>
    </font>
    <font>
      <sz val="11"/>
      <color rgb="FF000000"/>
      <name val="Effra"/>
      <family val="2"/>
    </font>
    <font>
      <sz val="12"/>
      <color rgb="FF000000"/>
      <name val="Effra"/>
      <family val="2"/>
    </font>
    <font>
      <b/>
      <i/>
      <sz val="12"/>
      <color rgb="FF000000"/>
      <name val="Effra"/>
      <family val="2"/>
    </font>
    <font>
      <sz val="12"/>
      <color theme="0"/>
      <name val="Effra"/>
      <family val="2"/>
    </font>
    <font>
      <b/>
      <sz val="12"/>
      <color theme="0"/>
      <name val="Effra"/>
      <family val="2"/>
    </font>
    <font>
      <u/>
      <sz val="12"/>
      <color theme="0"/>
      <name val="Effra"/>
      <family val="2"/>
    </font>
    <font>
      <b/>
      <sz val="12"/>
      <color rgb="FF0C9EFF"/>
      <name val="Effra"/>
      <family val="2"/>
    </font>
    <font>
      <b/>
      <i/>
      <sz val="11"/>
      <color rgb="FF000000"/>
      <name val="Effra"/>
      <family val="2"/>
    </font>
    <font>
      <b/>
      <sz val="11"/>
      <color rgb="FF000000"/>
      <name val="Effra"/>
      <family val="2"/>
    </font>
    <font>
      <sz val="11"/>
      <color rgb="FFFF6600"/>
      <name val="Effra"/>
      <family val="2"/>
    </font>
    <font>
      <b/>
      <sz val="11"/>
      <color rgb="FF993300"/>
      <name val="Effra"/>
      <family val="2"/>
    </font>
    <font>
      <b/>
      <sz val="11"/>
      <color rgb="FF2B2B2B"/>
      <name val="Effra"/>
      <family val="2"/>
    </font>
    <font>
      <sz val="12"/>
      <color rgb="FF2B2B2B"/>
      <name val="Effra"/>
      <family val="2"/>
    </font>
    <font>
      <b/>
      <sz val="12"/>
      <color rgb="FF2B2B2B"/>
      <name val="Effra"/>
      <family val="2"/>
    </font>
    <font>
      <i/>
      <sz val="12"/>
      <color rgb="FF2B2B2B"/>
      <name val="Effra"/>
      <family val="2"/>
    </font>
    <font>
      <b/>
      <i/>
      <sz val="12"/>
      <color rgb="FF2B2B2B"/>
      <name val="Effra"/>
      <family val="2"/>
    </font>
    <font>
      <sz val="16"/>
      <color rgb="FF2B2B2B"/>
      <name val="Effra"/>
      <family val="2"/>
    </font>
    <font>
      <b/>
      <u/>
      <sz val="14"/>
      <color theme="0"/>
      <name val="Effra"/>
      <family val="2"/>
    </font>
    <font>
      <b/>
      <sz val="26"/>
      <color rgb="FF2B2B2B"/>
      <name val="Effra"/>
      <family val="2"/>
    </font>
    <font>
      <b/>
      <u/>
      <sz val="12"/>
      <color rgb="FF0000FF"/>
      <name val="Effra"/>
    </font>
    <font>
      <b/>
      <sz val="20"/>
      <color indexed="8"/>
      <name val="Effra"/>
    </font>
    <font>
      <b/>
      <sz val="12"/>
      <color indexed="8"/>
      <name val="Effra"/>
    </font>
    <font>
      <sz val="12"/>
      <color theme="1"/>
      <name val="Effra"/>
    </font>
    <font>
      <u/>
      <sz val="12"/>
      <color indexed="8"/>
      <name val="Effra"/>
    </font>
    <font>
      <sz val="12"/>
      <color indexed="8"/>
      <name val="Effra"/>
    </font>
    <font>
      <b/>
      <sz val="12"/>
      <color theme="0"/>
      <name val="Effra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1400FA"/>
        <bgColor rgb="FF000000"/>
      </patternFill>
    </fill>
    <fill>
      <patternFill patternType="solid">
        <fgColor rgb="FF0C9E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rgb="FF7D0F99"/>
        <bgColor rgb="FF000000"/>
      </patternFill>
    </fill>
    <fill>
      <patternFill patternType="solid">
        <fgColor rgb="FFE7E6E6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7" fillId="0" borderId="0" xfId="4" applyFont="1" applyFill="1" applyBorder="1" applyAlignment="1">
      <alignment vertical="top"/>
    </xf>
    <xf numFmtId="0" fontId="8" fillId="0" borderId="0" xfId="0" applyFont="1" applyFill="1" applyBorder="1"/>
    <xf numFmtId="0" fontId="9" fillId="0" borderId="0" xfId="4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top"/>
    </xf>
    <xf numFmtId="0" fontId="7" fillId="0" borderId="0" xfId="5" applyFont="1" applyFill="1" applyBorder="1" applyAlignment="1">
      <alignment horizontal="left" vertical="top"/>
    </xf>
    <xf numFmtId="0" fontId="8" fillId="0" borderId="0" xfId="0" applyFont="1"/>
    <xf numFmtId="0" fontId="14" fillId="0" borderId="0" xfId="0" applyFont="1" applyFill="1" applyBorder="1"/>
    <xf numFmtId="0" fontId="13" fillId="0" borderId="0" xfId="0" applyFont="1" applyFill="1" applyBorder="1" applyProtection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/>
    </xf>
    <xf numFmtId="0" fontId="12" fillId="0" borderId="0" xfId="6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2" fillId="0" borderId="0" xfId="7" applyFont="1" applyFill="1" applyBorder="1" applyAlignment="1">
      <alignment horizontal="left" vertical="top"/>
    </xf>
    <xf numFmtId="0" fontId="11" fillId="0" borderId="0" xfId="7" applyFont="1" applyFill="1" applyBorder="1" applyAlignment="1">
      <alignment horizontal="left" vertical="center" indent="15"/>
    </xf>
    <xf numFmtId="0" fontId="11" fillId="0" borderId="0" xfId="7" applyFont="1" applyFill="1" applyBorder="1" applyAlignment="1">
      <alignment horizontal="left" vertical="center"/>
    </xf>
    <xf numFmtId="0" fontId="12" fillId="0" borderId="0" xfId="8" applyFont="1" applyFill="1" applyBorder="1" applyAlignment="1">
      <alignment horizontal="left" vertical="top"/>
    </xf>
    <xf numFmtId="0" fontId="12" fillId="0" borderId="0" xfId="9" applyFont="1" applyFill="1" applyBorder="1" applyAlignment="1">
      <alignment horizontal="left" vertical="top"/>
    </xf>
    <xf numFmtId="0" fontId="11" fillId="0" borderId="0" xfId="9" applyFont="1" applyFill="1" applyBorder="1" applyAlignment="1">
      <alignment horizontal="right" vertical="center"/>
    </xf>
    <xf numFmtId="0" fontId="9" fillId="0" borderId="0" xfId="9" applyFont="1" applyFill="1" applyBorder="1" applyAlignment="1">
      <alignment horizontal="left" vertical="top"/>
    </xf>
    <xf numFmtId="0" fontId="9" fillId="0" borderId="0" xfId="9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top"/>
    </xf>
    <xf numFmtId="0" fontId="15" fillId="0" borderId="0" xfId="0" applyFont="1"/>
    <xf numFmtId="0" fontId="6" fillId="5" borderId="0" xfId="0" applyFont="1" applyFill="1" applyBorder="1" applyAlignment="1"/>
    <xf numFmtId="0" fontId="12" fillId="0" borderId="0" xfId="5" applyFont="1" applyFill="1" applyBorder="1" applyAlignment="1">
      <alignment vertical="top" wrapText="1"/>
    </xf>
    <xf numFmtId="0" fontId="16" fillId="0" borderId="0" xfId="5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6" fillId="4" borderId="0" xfId="0" applyFont="1" applyFill="1" applyBorder="1" applyAlignment="1"/>
    <xf numFmtId="0" fontId="19" fillId="4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/>
    </xf>
    <xf numFmtId="0" fontId="19" fillId="4" borderId="7" xfId="0" applyFont="1" applyFill="1" applyBorder="1" applyAlignment="1">
      <alignment horizontal="left"/>
    </xf>
    <xf numFmtId="0" fontId="19" fillId="4" borderId="7" xfId="0" applyFont="1" applyFill="1" applyBorder="1" applyAlignment="1">
      <alignment vertical="center"/>
    </xf>
    <xf numFmtId="0" fontId="20" fillId="4" borderId="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5" fillId="0" borderId="0" xfId="4" applyFont="1" applyFill="1" applyBorder="1" applyAlignment="1">
      <alignment vertical="top"/>
    </xf>
    <xf numFmtId="0" fontId="26" fillId="0" borderId="0" xfId="4" applyFont="1" applyFill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5" fillId="0" borderId="0" xfId="7" applyFont="1" applyFill="1" applyBorder="1" applyAlignment="1">
      <alignment horizontal="left" vertical="top"/>
    </xf>
    <xf numFmtId="0" fontId="26" fillId="0" borderId="0" xfId="7" applyFont="1" applyFill="1" applyBorder="1" applyAlignment="1">
      <alignment horizontal="left" vertical="top"/>
    </xf>
    <xf numFmtId="0" fontId="26" fillId="0" borderId="0" xfId="5" applyFont="1" applyFill="1" applyBorder="1" applyAlignment="1">
      <alignment horizontal="left" vertical="top"/>
    </xf>
    <xf numFmtId="0" fontId="26" fillId="0" borderId="0" xfId="5" applyFont="1" applyFill="1" applyBorder="1" applyAlignment="1">
      <alignment horizontal="center" vertical="top"/>
    </xf>
    <xf numFmtId="0" fontId="26" fillId="0" borderId="0" xfId="5" applyFont="1" applyFill="1" applyBorder="1" applyAlignment="1">
      <alignment vertical="top" wrapText="1"/>
    </xf>
    <xf numFmtId="9" fontId="29" fillId="4" borderId="13" xfId="0" applyNumberFormat="1" applyFont="1" applyFill="1" applyBorder="1" applyAlignment="1" applyProtection="1">
      <alignment vertical="center"/>
      <protection locked="0"/>
    </xf>
    <xf numFmtId="0" fontId="25" fillId="0" borderId="0" xfId="6" applyFont="1" applyFill="1" applyBorder="1" applyAlignment="1">
      <alignment horizontal="left" vertical="top"/>
    </xf>
    <xf numFmtId="0" fontId="25" fillId="0" borderId="0" xfId="8" applyFont="1" applyFill="1" applyBorder="1" applyAlignment="1">
      <alignment horizontal="left" vertical="top"/>
    </xf>
    <xf numFmtId="0" fontId="25" fillId="0" borderId="0" xfId="9" applyFont="1" applyFill="1" applyBorder="1" applyAlignment="1">
      <alignment horizontal="left" vertical="top"/>
    </xf>
    <xf numFmtId="0" fontId="25" fillId="0" borderId="0" xfId="0" applyFont="1" applyFill="1" applyBorder="1"/>
    <xf numFmtId="0" fontId="30" fillId="4" borderId="4" xfId="0" applyFont="1" applyFill="1" applyBorder="1" applyAlignment="1"/>
    <xf numFmtId="0" fontId="30" fillId="4" borderId="4" xfId="0" applyFont="1" applyFill="1" applyBorder="1" applyAlignment="1">
      <alignment horizontal="left"/>
    </xf>
    <xf numFmtId="0" fontId="30" fillId="4" borderId="6" xfId="0" applyFont="1" applyFill="1" applyBorder="1" applyAlignment="1">
      <alignment horizontal="left"/>
    </xf>
    <xf numFmtId="5" fontId="35" fillId="6" borderId="27" xfId="3" applyNumberFormat="1" applyFont="1" applyFill="1" applyBorder="1" applyAlignment="1" applyProtection="1">
      <alignment vertical="center"/>
    </xf>
    <xf numFmtId="0" fontId="36" fillId="4" borderId="0" xfId="0" applyFont="1" applyFill="1" applyBorder="1" applyAlignment="1"/>
    <xf numFmtId="0" fontId="21" fillId="0" borderId="29" xfId="0" applyFont="1" applyBorder="1"/>
    <xf numFmtId="0" fontId="35" fillId="0" borderId="0" xfId="0" applyFont="1" applyFill="1" applyBorder="1" applyAlignment="1">
      <alignment vertical="center"/>
    </xf>
    <xf numFmtId="0" fontId="35" fillId="0" borderId="7" xfId="0" applyFont="1" applyFill="1" applyBorder="1" applyAlignment="1">
      <alignment vertical="center" wrapText="1"/>
    </xf>
    <xf numFmtId="164" fontId="35" fillId="4" borderId="11" xfId="0" applyNumberFormat="1" applyFont="1" applyFill="1" applyBorder="1" applyAlignment="1" applyProtection="1">
      <alignment vertical="center"/>
      <protection locked="0"/>
    </xf>
    <xf numFmtId="164" fontId="35" fillId="4" borderId="14" xfId="0" applyNumberFormat="1" applyFont="1" applyFill="1" applyBorder="1" applyAlignment="1" applyProtection="1">
      <alignment vertical="center"/>
      <protection locked="0"/>
    </xf>
    <xf numFmtId="164" fontId="34" fillId="6" borderId="17" xfId="0" applyNumberFormat="1" applyFont="1" applyFill="1" applyBorder="1" applyAlignment="1" applyProtection="1">
      <alignment vertical="center"/>
    </xf>
    <xf numFmtId="165" fontId="34" fillId="6" borderId="14" xfId="3" applyNumberFormat="1" applyFont="1" applyFill="1" applyBorder="1" applyAlignment="1" applyProtection="1">
      <alignment vertical="center"/>
    </xf>
    <xf numFmtId="7" fontId="34" fillId="6" borderId="14" xfId="0" applyNumberFormat="1" applyFont="1" applyFill="1" applyBorder="1" applyAlignment="1" applyProtection="1">
      <alignment vertical="center"/>
    </xf>
    <xf numFmtId="7" fontId="34" fillId="6" borderId="17" xfId="0" applyNumberFormat="1" applyFont="1" applyFill="1" applyBorder="1" applyAlignment="1" applyProtection="1">
      <alignment vertical="center"/>
    </xf>
    <xf numFmtId="5" fontId="35" fillId="4" borderId="11" xfId="0" applyNumberFormat="1" applyFont="1" applyFill="1" applyBorder="1" applyAlignment="1" applyProtection="1">
      <alignment vertical="center"/>
      <protection locked="0"/>
    </xf>
    <xf numFmtId="5" fontId="35" fillId="4" borderId="14" xfId="0" applyNumberFormat="1" applyFont="1" applyFill="1" applyBorder="1" applyAlignment="1" applyProtection="1">
      <alignment vertical="center"/>
      <protection locked="0"/>
    </xf>
    <xf numFmtId="5" fontId="34" fillId="6" borderId="14" xfId="0" applyNumberFormat="1" applyFont="1" applyFill="1" applyBorder="1" applyAlignment="1" applyProtection="1">
      <alignment vertical="center"/>
    </xf>
    <xf numFmtId="166" fontId="34" fillId="6" borderId="14" xfId="1" applyNumberFormat="1" applyFont="1" applyFill="1" applyBorder="1" applyAlignment="1" applyProtection="1">
      <alignment vertical="center"/>
    </xf>
    <xf numFmtId="167" fontId="34" fillId="6" borderId="14" xfId="1" applyNumberFormat="1" applyFont="1" applyFill="1" applyBorder="1" applyAlignment="1" applyProtection="1">
      <alignment vertical="center"/>
    </xf>
    <xf numFmtId="166" fontId="34" fillId="6" borderId="17" xfId="1" applyNumberFormat="1" applyFont="1" applyFill="1" applyBorder="1" applyAlignment="1" applyProtection="1">
      <alignment vertical="center"/>
    </xf>
    <xf numFmtId="167" fontId="35" fillId="2" borderId="0" xfId="1" applyNumberFormat="1" applyFont="1" applyFill="1" applyBorder="1" applyAlignment="1" applyProtection="1">
      <alignment vertical="center"/>
    </xf>
    <xf numFmtId="5" fontId="35" fillId="4" borderId="17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/>
    <xf numFmtId="167" fontId="35" fillId="4" borderId="11" xfId="0" applyNumberFormat="1" applyFont="1" applyFill="1" applyBorder="1" applyAlignment="1" applyProtection="1">
      <alignment vertical="center"/>
      <protection locked="0"/>
    </xf>
    <xf numFmtId="5" fontId="27" fillId="6" borderId="14" xfId="0" applyNumberFormat="1" applyFont="1" applyFill="1" applyBorder="1" applyAlignment="1" applyProtection="1">
      <alignment vertical="center"/>
    </xf>
    <xf numFmtId="167" fontId="21" fillId="4" borderId="11" xfId="0" applyNumberFormat="1" applyFont="1" applyFill="1" applyBorder="1" applyProtection="1">
      <protection locked="0"/>
    </xf>
    <xf numFmtId="0" fontId="23" fillId="0" borderId="27" xfId="9" applyFont="1" applyFill="1" applyBorder="1" applyAlignment="1">
      <alignment horizontal="left" vertical="center"/>
    </xf>
    <xf numFmtId="5" fontId="27" fillId="4" borderId="14" xfId="0" applyNumberFormat="1" applyFont="1" applyFill="1" applyBorder="1" applyAlignment="1" applyProtection="1">
      <alignment vertical="center"/>
      <protection locked="0"/>
    </xf>
    <xf numFmtId="165" fontId="34" fillId="6" borderId="17" xfId="3" applyNumberFormat="1" applyFont="1" applyFill="1" applyBorder="1" applyAlignment="1" applyProtection="1">
      <alignment vertical="center"/>
    </xf>
    <xf numFmtId="167" fontId="35" fillId="0" borderId="0" xfId="2" applyNumberFormat="1" applyFont="1" applyFill="1" applyBorder="1" applyAlignment="1" applyProtection="1">
      <alignment vertical="center"/>
    </xf>
    <xf numFmtId="166" fontId="35" fillId="4" borderId="11" xfId="1" applyNumberFormat="1" applyFont="1" applyFill="1" applyBorder="1" applyAlignment="1" applyProtection="1">
      <alignment vertical="center"/>
      <protection locked="0"/>
    </xf>
    <xf numFmtId="1" fontId="35" fillId="4" borderId="28" xfId="0" applyNumberFormat="1" applyFont="1" applyFill="1" applyBorder="1" applyAlignment="1" applyProtection="1">
      <alignment vertical="center"/>
      <protection locked="0"/>
    </xf>
    <xf numFmtId="0" fontId="22" fillId="0" borderId="0" xfId="5" applyFont="1" applyFill="1" applyBorder="1" applyAlignment="1">
      <alignment horizontal="center" vertical="center"/>
    </xf>
    <xf numFmtId="0" fontId="37" fillId="0" borderId="0" xfId="5" applyFont="1" applyFill="1" applyBorder="1" applyAlignment="1">
      <alignment vertical="top" wrapText="1"/>
    </xf>
    <xf numFmtId="0" fontId="21" fillId="0" borderId="0" xfId="0" applyFont="1"/>
    <xf numFmtId="5" fontId="35" fillId="6" borderId="17" xfId="0" applyNumberFormat="1" applyFont="1" applyFill="1" applyBorder="1" applyAlignment="1" applyProtection="1">
      <alignment vertical="center"/>
    </xf>
    <xf numFmtId="5" fontId="35" fillId="6" borderId="14" xfId="0" applyNumberFormat="1" applyFont="1" applyFill="1" applyBorder="1" applyAlignment="1" applyProtection="1">
      <alignment vertical="center"/>
    </xf>
    <xf numFmtId="0" fontId="39" fillId="0" borderId="18" xfId="4" applyFont="1" applyFill="1" applyBorder="1" applyAlignment="1">
      <alignment vertical="center"/>
    </xf>
    <xf numFmtId="0" fontId="39" fillId="0" borderId="19" xfId="4" applyFont="1" applyFill="1" applyBorder="1" applyAlignment="1">
      <alignment vertical="center"/>
    </xf>
    <xf numFmtId="0" fontId="39" fillId="0" borderId="20" xfId="4" applyFont="1" applyFill="1" applyBorder="1" applyAlignment="1">
      <alignment vertical="center"/>
    </xf>
    <xf numFmtId="0" fontId="39" fillId="0" borderId="21" xfId="4" applyFont="1" applyFill="1" applyBorder="1" applyAlignment="1">
      <alignment vertical="center" wrapText="1"/>
    </xf>
    <xf numFmtId="0" fontId="39" fillId="0" borderId="22" xfId="4" applyFont="1" applyFill="1" applyBorder="1" applyAlignment="1">
      <alignment vertical="center" wrapText="1"/>
    </xf>
    <xf numFmtId="0" fontId="39" fillId="0" borderId="23" xfId="4" applyFont="1" applyFill="1" applyBorder="1" applyAlignment="1">
      <alignment vertical="center" wrapText="1"/>
    </xf>
    <xf numFmtId="0" fontId="39" fillId="0" borderId="21" xfId="4" applyFont="1" applyFill="1" applyBorder="1" applyAlignment="1">
      <alignment vertical="top" wrapText="1"/>
    </xf>
    <xf numFmtId="0" fontId="39" fillId="0" borderId="22" xfId="4" applyFont="1" applyFill="1" applyBorder="1" applyAlignment="1">
      <alignment vertical="top" wrapText="1"/>
    </xf>
    <xf numFmtId="0" fontId="39" fillId="0" borderId="23" xfId="4" applyFont="1" applyFill="1" applyBorder="1" applyAlignment="1">
      <alignment vertical="top" wrapText="1"/>
    </xf>
    <xf numFmtId="0" fontId="40" fillId="0" borderId="21" xfId="6" applyFont="1" applyFill="1" applyBorder="1" applyAlignment="1">
      <alignment horizontal="left" vertical="top"/>
    </xf>
    <xf numFmtId="0" fontId="40" fillId="0" borderId="22" xfId="6" applyFont="1" applyFill="1" applyBorder="1" applyAlignment="1">
      <alignment vertical="top" wrapText="1"/>
    </xf>
    <xf numFmtId="0" fontId="40" fillId="0" borderId="23" xfId="6" applyFont="1" applyFill="1" applyBorder="1" applyAlignment="1">
      <alignment vertical="top" wrapText="1"/>
    </xf>
    <xf numFmtId="0" fontId="41" fillId="0" borderId="23" xfId="0" applyFont="1" applyFill="1" applyBorder="1" applyAlignment="1">
      <alignment horizontal="left" vertical="center" wrapText="1"/>
    </xf>
    <xf numFmtId="0" fontId="38" fillId="0" borderId="10" xfId="8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horizontal="left" vertical="center"/>
    </xf>
    <xf numFmtId="0" fontId="39" fillId="0" borderId="22" xfId="5" applyFont="1" applyFill="1" applyBorder="1" applyAlignment="1">
      <alignment horizontal="left" vertical="center"/>
    </xf>
    <xf numFmtId="0" fontId="39" fillId="0" borderId="23" xfId="5" applyFont="1" applyFill="1" applyBorder="1" applyAlignment="1">
      <alignment horizontal="left" vertical="center"/>
    </xf>
    <xf numFmtId="0" fontId="39" fillId="6" borderId="1" xfId="0" applyFont="1" applyFill="1" applyBorder="1"/>
    <xf numFmtId="0" fontId="39" fillId="6" borderId="4" xfId="0" applyFont="1" applyFill="1" applyBorder="1"/>
    <xf numFmtId="0" fontId="39" fillId="6" borderId="6" xfId="0" applyFont="1" applyFill="1" applyBorder="1"/>
    <xf numFmtId="0" fontId="44" fillId="4" borderId="1" xfId="0" applyFont="1" applyFill="1" applyBorder="1" applyAlignment="1">
      <alignment horizontal="left"/>
    </xf>
    <xf numFmtId="164" fontId="20" fillId="7" borderId="11" xfId="0" applyNumberFormat="1" applyFont="1" applyFill="1" applyBorder="1" applyAlignment="1" applyProtection="1">
      <alignment horizontal="right" vertical="center"/>
      <protection locked="0"/>
    </xf>
    <xf numFmtId="9" fontId="22" fillId="8" borderId="13" xfId="3" applyFont="1" applyFill="1" applyBorder="1" applyAlignment="1" applyProtection="1">
      <alignment vertical="center"/>
    </xf>
    <xf numFmtId="167" fontId="23" fillId="8" borderId="17" xfId="2" applyNumberFormat="1" applyFont="1" applyFill="1" applyBorder="1" applyAlignment="1" applyProtection="1">
      <alignment vertical="center"/>
    </xf>
    <xf numFmtId="167" fontId="34" fillId="8" borderId="17" xfId="3" applyNumberFormat="1" applyFont="1" applyFill="1" applyBorder="1" applyAlignment="1" applyProtection="1">
      <alignment vertical="center"/>
    </xf>
    <xf numFmtId="1" fontId="35" fillId="4" borderId="14" xfId="0" applyNumberFormat="1" applyFont="1" applyFill="1" applyBorder="1" applyAlignment="1" applyProtection="1">
      <alignment vertical="center"/>
      <protection locked="0"/>
    </xf>
    <xf numFmtId="1" fontId="35" fillId="4" borderId="17" xfId="0" applyNumberFormat="1" applyFont="1" applyFill="1" applyBorder="1" applyAlignment="1" applyProtection="1">
      <alignment vertical="center"/>
      <protection locked="0"/>
    </xf>
    <xf numFmtId="0" fontId="46" fillId="0" borderId="0" xfId="10" applyFont="1" applyFill="1" applyBorder="1" applyAlignment="1" applyProtection="1">
      <alignment vertical="top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0" fillId="0" borderId="0" xfId="0" applyNumberFormat="1"/>
    <xf numFmtId="169" fontId="0" fillId="0" borderId="0" xfId="0" applyNumberFormat="1"/>
    <xf numFmtId="0" fontId="0" fillId="0" borderId="0" xfId="0" quotePrefix="1" applyNumberFormat="1"/>
    <xf numFmtId="5" fontId="0" fillId="0" borderId="0" xfId="0" quotePrefix="1" applyNumberFormat="1"/>
    <xf numFmtId="9" fontId="0" fillId="0" borderId="0" xfId="0" quotePrefix="1" applyNumberFormat="1"/>
    <xf numFmtId="1" fontId="0" fillId="0" borderId="0" xfId="0" quotePrefix="1" applyNumberFormat="1"/>
    <xf numFmtId="0" fontId="39" fillId="0" borderId="9" xfId="7" applyFont="1" applyFill="1" applyBorder="1" applyAlignment="1">
      <alignment horizontal="left" vertical="center" wrapText="1"/>
    </xf>
    <xf numFmtId="0" fontId="39" fillId="0" borderId="10" xfId="7" applyFont="1" applyFill="1" applyBorder="1" applyAlignment="1">
      <alignment horizontal="left" vertical="center" wrapText="1"/>
    </xf>
    <xf numFmtId="0" fontId="39" fillId="0" borderId="21" xfId="7" applyFont="1" applyFill="1" applyBorder="1" applyAlignment="1">
      <alignment horizontal="left" vertical="center"/>
    </xf>
    <xf numFmtId="0" fontId="39" fillId="0" borderId="22" xfId="7" applyFont="1" applyFill="1" applyBorder="1" applyAlignment="1">
      <alignment horizontal="left" vertical="center"/>
    </xf>
    <xf numFmtId="0" fontId="39" fillId="0" borderId="23" xfId="7" applyFont="1" applyFill="1" applyBorder="1" applyAlignment="1">
      <alignment horizontal="left" vertical="center"/>
    </xf>
    <xf numFmtId="0" fontId="40" fillId="0" borderId="24" xfId="9" applyFont="1" applyFill="1" applyBorder="1" applyAlignment="1">
      <alignment horizontal="left" vertical="center" wrapText="1" indent="15"/>
    </xf>
    <xf numFmtId="0" fontId="40" fillId="0" borderId="25" xfId="9" applyFont="1" applyFill="1" applyBorder="1" applyAlignment="1">
      <alignment horizontal="left" vertical="center" wrapText="1" indent="15"/>
    </xf>
    <xf numFmtId="0" fontId="40" fillId="0" borderId="26" xfId="9" applyFont="1" applyFill="1" applyBorder="1" applyAlignment="1">
      <alignment horizontal="left" vertical="center" wrapText="1" indent="15"/>
    </xf>
    <xf numFmtId="0" fontId="39" fillId="0" borderId="9" xfId="9" applyFont="1" applyFill="1" applyBorder="1" applyAlignment="1">
      <alignment horizontal="left" vertical="center"/>
    </xf>
    <xf numFmtId="0" fontId="39" fillId="0" borderId="10" xfId="9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center" vertical="top" wrapText="1"/>
    </xf>
    <xf numFmtId="0" fontId="39" fillId="0" borderId="30" xfId="7" applyFont="1" applyFill="1" applyBorder="1" applyAlignment="1">
      <alignment horizontal="left" vertical="center" wrapText="1"/>
    </xf>
    <xf numFmtId="0" fontId="39" fillId="0" borderId="24" xfId="7" applyFont="1" applyFill="1" applyBorder="1" applyAlignment="1">
      <alignment horizontal="left" vertical="center"/>
    </xf>
    <xf numFmtId="0" fontId="39" fillId="0" borderId="25" xfId="7" applyFont="1" applyFill="1" applyBorder="1" applyAlignment="1">
      <alignment horizontal="left" vertical="center"/>
    </xf>
    <xf numFmtId="0" fontId="39" fillId="0" borderId="26" xfId="7" applyFont="1" applyFill="1" applyBorder="1" applyAlignment="1">
      <alignment horizontal="left" vertical="center"/>
    </xf>
    <xf numFmtId="0" fontId="28" fillId="4" borderId="2" xfId="0" applyFont="1" applyFill="1" applyBorder="1" applyAlignment="1" applyProtection="1">
      <alignment horizontal="left" indent="1"/>
      <protection locked="0"/>
    </xf>
    <xf numFmtId="0" fontId="28" fillId="4" borderId="3" xfId="0" applyFont="1" applyFill="1" applyBorder="1" applyAlignment="1" applyProtection="1">
      <alignment horizontal="left" indent="1"/>
      <protection locked="0"/>
    </xf>
    <xf numFmtId="0" fontId="28" fillId="4" borderId="5" xfId="10" applyFont="1" applyFill="1" applyBorder="1" applyAlignment="1" applyProtection="1">
      <alignment horizontal="left" indent="1"/>
      <protection locked="0"/>
    </xf>
    <xf numFmtId="0" fontId="28" fillId="4" borderId="5" xfId="0" applyFont="1" applyFill="1" applyBorder="1" applyAlignment="1" applyProtection="1">
      <alignment horizontal="left" indent="1"/>
      <protection locked="0"/>
    </xf>
    <xf numFmtId="168" fontId="30" fillId="7" borderId="5" xfId="0" applyNumberFormat="1" applyFont="1" applyFill="1" applyBorder="1" applyAlignment="1" applyProtection="1">
      <alignment horizontal="left" indent="1"/>
      <protection locked="0"/>
    </xf>
    <xf numFmtId="1" fontId="28" fillId="4" borderId="5" xfId="0" applyNumberFormat="1" applyFont="1" applyFill="1" applyBorder="1" applyAlignment="1" applyProtection="1">
      <alignment horizontal="left" indent="1"/>
      <protection locked="0"/>
    </xf>
    <xf numFmtId="0" fontId="28" fillId="4" borderId="0" xfId="10" applyFont="1" applyFill="1" applyBorder="1" applyAlignment="1" applyProtection="1">
      <alignment horizontal="left" indent="1"/>
      <protection locked="0"/>
    </xf>
    <xf numFmtId="0" fontId="28" fillId="4" borderId="7" xfId="0" applyFont="1" applyFill="1" applyBorder="1" applyAlignment="1" applyProtection="1">
      <alignment horizontal="left" indent="1"/>
      <protection locked="0"/>
    </xf>
    <xf numFmtId="0" fontId="28" fillId="4" borderId="8" xfId="0" applyFont="1" applyFill="1" applyBorder="1" applyAlignment="1" applyProtection="1">
      <alignment horizontal="left" indent="1"/>
      <protection locked="0"/>
    </xf>
    <xf numFmtId="0" fontId="40" fillId="0" borderId="15" xfId="9" applyFont="1" applyFill="1" applyBorder="1" applyAlignment="1">
      <alignment horizontal="left" vertical="center" indent="15"/>
    </xf>
    <xf numFmtId="0" fontId="40" fillId="0" borderId="16" xfId="9" applyFont="1" applyFill="1" applyBorder="1" applyAlignment="1">
      <alignment horizontal="left" vertical="center" indent="15"/>
    </xf>
    <xf numFmtId="0" fontId="41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0" fillId="0" borderId="21" xfId="7" applyFont="1" applyFill="1" applyBorder="1" applyAlignment="1">
      <alignment horizontal="left" vertical="center" indent="15"/>
    </xf>
    <xf numFmtId="0" fontId="40" fillId="0" borderId="22" xfId="7" applyFont="1" applyFill="1" applyBorder="1" applyAlignment="1">
      <alignment horizontal="left" vertical="center" indent="15"/>
    </xf>
    <xf numFmtId="0" fontId="40" fillId="0" borderId="23" xfId="7" applyFont="1" applyFill="1" applyBorder="1" applyAlignment="1">
      <alignment horizontal="left" vertical="center" indent="15"/>
    </xf>
    <xf numFmtId="0" fontId="40" fillId="0" borderId="24" xfId="8" applyFont="1" applyFill="1" applyBorder="1" applyAlignment="1">
      <alignment horizontal="left" vertical="center" wrapText="1" indent="15"/>
    </xf>
    <xf numFmtId="0" fontId="40" fillId="0" borderId="25" xfId="8" applyFont="1" applyFill="1" applyBorder="1" applyAlignment="1">
      <alignment horizontal="left" vertical="center" wrapText="1" indent="15"/>
    </xf>
    <xf numFmtId="0" fontId="40" fillId="0" borderId="26" xfId="8" applyFont="1" applyFill="1" applyBorder="1" applyAlignment="1">
      <alignment horizontal="left" vertical="center" wrapText="1" indent="15"/>
    </xf>
    <xf numFmtId="0" fontId="39" fillId="0" borderId="18" xfId="9" applyFont="1" applyFill="1" applyBorder="1" applyAlignment="1">
      <alignment horizontal="left" vertical="center"/>
    </xf>
    <xf numFmtId="0" fontId="39" fillId="0" borderId="19" xfId="9" applyFont="1" applyFill="1" applyBorder="1" applyAlignment="1">
      <alignment horizontal="left" vertical="center"/>
    </xf>
    <xf numFmtId="0" fontId="42" fillId="0" borderId="21" xfId="9" applyFont="1" applyFill="1" applyBorder="1" applyAlignment="1">
      <alignment horizontal="left" vertical="center"/>
    </xf>
    <xf numFmtId="0" fontId="42" fillId="0" borderId="22" xfId="9" applyFont="1" applyFill="1" applyBorder="1" applyAlignment="1">
      <alignment horizontal="left" vertical="center"/>
    </xf>
    <xf numFmtId="0" fontId="42" fillId="0" borderId="23" xfId="9" applyFont="1" applyFill="1" applyBorder="1" applyAlignment="1">
      <alignment horizontal="left" vertical="center"/>
    </xf>
    <xf numFmtId="0" fontId="39" fillId="0" borderId="21" xfId="5" applyFont="1" applyFill="1" applyBorder="1" applyAlignment="1">
      <alignment horizontal="left" vertical="center" wrapText="1"/>
    </xf>
    <xf numFmtId="0" fontId="39" fillId="0" borderId="22" xfId="5" applyFont="1" applyFill="1" applyBorder="1" applyAlignment="1">
      <alignment horizontal="left" vertical="center" wrapText="1"/>
    </xf>
    <xf numFmtId="0" fontId="39" fillId="0" borderId="23" xfId="5" applyFont="1" applyFill="1" applyBorder="1" applyAlignment="1">
      <alignment horizontal="left" vertical="center" wrapText="1"/>
    </xf>
    <xf numFmtId="0" fontId="40" fillId="0" borderId="12" xfId="9" applyFont="1" applyFill="1" applyBorder="1" applyAlignment="1">
      <alignment horizontal="left" vertical="center" indent="15"/>
    </xf>
    <xf numFmtId="0" fontId="40" fillId="0" borderId="13" xfId="9" applyFont="1" applyFill="1" applyBorder="1" applyAlignment="1">
      <alignment horizontal="left" vertical="center" indent="15"/>
    </xf>
    <xf numFmtId="0" fontId="39" fillId="0" borderId="21" xfId="5" applyFont="1" applyFill="1" applyBorder="1" applyAlignment="1">
      <alignment horizontal="left" vertical="center"/>
    </xf>
    <xf numFmtId="0" fontId="39" fillId="0" borderId="22" xfId="5" applyFont="1" applyFill="1" applyBorder="1" applyAlignment="1">
      <alignment horizontal="left" vertical="center"/>
    </xf>
    <xf numFmtId="0" fontId="39" fillId="0" borderId="23" xfId="5" applyFont="1" applyFill="1" applyBorder="1" applyAlignment="1">
      <alignment horizontal="left" vertical="center"/>
    </xf>
    <xf numFmtId="0" fontId="39" fillId="0" borderId="21" xfId="9" applyFont="1" applyFill="1" applyBorder="1" applyAlignment="1">
      <alignment horizontal="left" vertical="center" wrapText="1"/>
    </xf>
    <xf numFmtId="0" fontId="39" fillId="0" borderId="22" xfId="9" applyFont="1" applyFill="1" applyBorder="1" applyAlignment="1">
      <alignment horizontal="left" vertical="center" wrapText="1"/>
    </xf>
    <xf numFmtId="0" fontId="39" fillId="0" borderId="23" xfId="9" applyFont="1" applyFill="1" applyBorder="1" applyAlignment="1">
      <alignment horizontal="left" vertical="center" wrapText="1"/>
    </xf>
    <xf numFmtId="0" fontId="40" fillId="0" borderId="24" xfId="9" applyFont="1" applyFill="1" applyBorder="1" applyAlignment="1">
      <alignment horizontal="left" vertical="center"/>
    </xf>
    <xf numFmtId="0" fontId="40" fillId="0" borderId="25" xfId="9" applyFont="1" applyFill="1" applyBorder="1" applyAlignment="1">
      <alignment horizontal="left" vertical="center"/>
    </xf>
    <xf numFmtId="0" fontId="40" fillId="0" borderId="26" xfId="9" applyFont="1" applyFill="1" applyBorder="1" applyAlignment="1">
      <alignment horizontal="left" vertical="center"/>
    </xf>
    <xf numFmtId="0" fontId="40" fillId="0" borderId="21" xfId="7" applyFont="1" applyFill="1" applyBorder="1" applyAlignment="1">
      <alignment horizontal="left" indent="15"/>
    </xf>
    <xf numFmtId="0" fontId="40" fillId="0" borderId="22" xfId="7" applyFont="1" applyFill="1" applyBorder="1" applyAlignment="1">
      <alignment horizontal="left" indent="15"/>
    </xf>
    <xf numFmtId="0" fontId="40" fillId="0" borderId="23" xfId="7" applyFont="1" applyFill="1" applyBorder="1" applyAlignment="1">
      <alignment horizontal="left" indent="15"/>
    </xf>
    <xf numFmtId="0" fontId="40" fillId="0" borderId="24" xfId="8" applyFont="1" applyFill="1" applyBorder="1" applyAlignment="1">
      <alignment horizontal="left" vertical="center" wrapText="1"/>
    </xf>
    <xf numFmtId="0" fontId="40" fillId="0" borderId="25" xfId="8" applyFont="1" applyFill="1" applyBorder="1" applyAlignment="1">
      <alignment horizontal="left" vertical="center" wrapText="1"/>
    </xf>
    <xf numFmtId="0" fontId="40" fillId="0" borderId="26" xfId="8" applyFont="1" applyFill="1" applyBorder="1" applyAlignment="1">
      <alignment horizontal="left" vertical="center" wrapText="1"/>
    </xf>
    <xf numFmtId="0" fontId="26" fillId="0" borderId="18" xfId="8" applyFont="1" applyFill="1" applyBorder="1" applyAlignment="1">
      <alignment horizontal="left" vertical="center" wrapText="1"/>
    </xf>
    <xf numFmtId="0" fontId="26" fillId="0" borderId="19" xfId="8" applyFont="1" applyFill="1" applyBorder="1" applyAlignment="1">
      <alignment horizontal="left" vertical="center" wrapText="1"/>
    </xf>
    <xf numFmtId="0" fontId="26" fillId="0" borderId="20" xfId="8" applyFont="1" applyFill="1" applyBorder="1" applyAlignment="1">
      <alignment horizontal="left" vertical="center" wrapText="1"/>
    </xf>
    <xf numFmtId="0" fontId="39" fillId="0" borderId="12" xfId="6" applyFont="1" applyFill="1" applyBorder="1" applyAlignment="1">
      <alignment horizontal="left" vertical="center"/>
    </xf>
    <xf numFmtId="0" fontId="39" fillId="0" borderId="13" xfId="6" applyFont="1" applyFill="1" applyBorder="1" applyAlignment="1">
      <alignment horizontal="left" vertical="center"/>
    </xf>
    <xf numFmtId="0" fontId="40" fillId="0" borderId="12" xfId="7" applyFont="1" applyFill="1" applyBorder="1" applyAlignment="1">
      <alignment horizontal="left" vertical="center" indent="15"/>
    </xf>
    <xf numFmtId="0" fontId="40" fillId="0" borderId="13" xfId="7" applyFont="1" applyFill="1" applyBorder="1" applyAlignment="1">
      <alignment horizontal="left" vertical="center" indent="15"/>
    </xf>
    <xf numFmtId="0" fontId="40" fillId="0" borderId="15" xfId="7" applyFont="1" applyFill="1" applyBorder="1" applyAlignment="1">
      <alignment horizontal="left" vertical="center" indent="15"/>
    </xf>
    <xf numFmtId="0" fontId="40" fillId="0" borderId="16" xfId="7" applyFont="1" applyFill="1" applyBorder="1" applyAlignment="1">
      <alignment horizontal="left" vertical="center" indent="15"/>
    </xf>
    <xf numFmtId="0" fontId="39" fillId="0" borderId="9" xfId="7" applyFont="1" applyFill="1" applyBorder="1" applyAlignment="1">
      <alignment horizontal="left" vertical="center"/>
    </xf>
    <xf numFmtId="0" fontId="39" fillId="0" borderId="10" xfId="7" applyFont="1" applyFill="1" applyBorder="1" applyAlignment="1">
      <alignment horizontal="left" vertical="center"/>
    </xf>
    <xf numFmtId="0" fontId="39" fillId="0" borderId="12" xfId="7" applyFont="1" applyFill="1" applyBorder="1" applyAlignment="1">
      <alignment horizontal="left" vertical="center"/>
    </xf>
    <xf numFmtId="0" fontId="39" fillId="0" borderId="13" xfId="7" applyFont="1" applyFill="1" applyBorder="1" applyAlignment="1">
      <alignment horizontal="left" vertical="center"/>
    </xf>
    <xf numFmtId="0" fontId="40" fillId="0" borderId="18" xfId="8" applyFont="1" applyFill="1" applyBorder="1" applyAlignment="1">
      <alignment horizontal="left" vertical="center" wrapText="1"/>
    </xf>
    <xf numFmtId="0" fontId="40" fillId="0" borderId="19" xfId="8" applyFont="1" applyFill="1" applyBorder="1" applyAlignment="1">
      <alignment horizontal="left" vertical="center" wrapText="1"/>
    </xf>
    <xf numFmtId="0" fontId="40" fillId="0" borderId="20" xfId="8" applyFont="1" applyFill="1" applyBorder="1" applyAlignment="1">
      <alignment horizontal="left" vertical="center" wrapText="1"/>
    </xf>
    <xf numFmtId="0" fontId="39" fillId="0" borderId="21" xfId="8" applyFont="1" applyFill="1" applyBorder="1" applyAlignment="1">
      <alignment horizontal="left" vertical="center" wrapText="1"/>
    </xf>
    <xf numFmtId="0" fontId="39" fillId="0" borderId="22" xfId="8" applyFont="1" applyFill="1" applyBorder="1" applyAlignment="1">
      <alignment horizontal="left" vertical="center"/>
    </xf>
    <xf numFmtId="0" fontId="39" fillId="0" borderId="23" xfId="8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0" fillId="0" borderId="12" xfId="6" applyFont="1" applyFill="1" applyBorder="1" applyAlignment="1">
      <alignment horizontal="left" vertical="center" indent="15"/>
    </xf>
    <xf numFmtId="0" fontId="40" fillId="0" borderId="13" xfId="6" applyFont="1" applyFill="1" applyBorder="1" applyAlignment="1">
      <alignment horizontal="left" vertical="center" indent="15"/>
    </xf>
    <xf numFmtId="0" fontId="40" fillId="0" borderId="24" xfId="4" applyFont="1" applyFill="1" applyBorder="1" applyAlignment="1">
      <alignment horizontal="left" vertical="center" wrapText="1" indent="15"/>
    </xf>
    <xf numFmtId="0" fontId="40" fillId="0" borderId="25" xfId="4" applyFont="1" applyFill="1" applyBorder="1" applyAlignment="1">
      <alignment horizontal="left" vertical="center" wrapText="1" indent="15"/>
    </xf>
    <xf numFmtId="0" fontId="40" fillId="0" borderId="26" xfId="4" applyFont="1" applyFill="1" applyBorder="1" applyAlignment="1">
      <alignment horizontal="left" vertical="center" wrapText="1" indent="15"/>
    </xf>
    <xf numFmtId="0" fontId="39" fillId="0" borderId="9" xfId="6" applyFont="1" applyFill="1" applyBorder="1" applyAlignment="1">
      <alignment horizontal="left" vertical="center"/>
    </xf>
    <xf numFmtId="0" fontId="39" fillId="0" borderId="10" xfId="6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/>
    </xf>
  </cellXfs>
  <cellStyles count="11">
    <cellStyle name="Comma" xfId="1" builtinId="3"/>
    <cellStyle name="Currency" xfId="2" builtinId="4"/>
    <cellStyle name="Hyperlink" xfId="10" builtinId="8"/>
    <cellStyle name="Normal" xfId="0" builtinId="0"/>
    <cellStyle name="Normal 2" xfId="4" xr:uid="{00000000-0005-0000-0000-000004000000}"/>
    <cellStyle name="Normal 3" xfId="8" xr:uid="{00000000-0005-0000-0000-000005000000}"/>
    <cellStyle name="Normal 4" xfId="6" xr:uid="{00000000-0005-0000-0000-000006000000}"/>
    <cellStyle name="Normal 5" xfId="7" xr:uid="{00000000-0005-0000-0000-000007000000}"/>
    <cellStyle name="Normal 6" xfId="9" xr:uid="{00000000-0005-0000-0000-000008000000}"/>
    <cellStyle name="Normal 8" xfId="5" xr:uid="{00000000-0005-0000-0000-000009000000}"/>
    <cellStyle name="Percent" xfId="3" builtinId="5"/>
  </cellStyles>
  <dxfs count="6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9" formatCode="m/d/yy\ h:mm:ss"/>
    </dxf>
    <dxf>
      <numFmt numFmtId="169" formatCode="m/d/yy\ h:mm:ss"/>
    </dxf>
    <dxf>
      <numFmt numFmtId="0" formatCode="General"/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7E6E6"/>
      <color rgb="FF2B2B2B"/>
      <color rgb="FF646464"/>
      <color rgb="FF0C9EFF"/>
      <color rgb="FF1400FA"/>
      <color rgb="FF7D0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167640</xdr:rowOff>
    </xdr:from>
    <xdr:to>
      <xdr:col>1</xdr:col>
      <xdr:colOff>1726405</xdr:colOff>
      <xdr:row>3</xdr:row>
      <xdr:rowOff>296333</xdr:rowOff>
    </xdr:to>
    <xdr:pic>
      <xdr:nvPicPr>
        <xdr:cNvPr id="2" name="BF-RGB-colour.png" descr="BF-RGB-colou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700" y="540173"/>
          <a:ext cx="1612105" cy="543560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4</xdr:col>
      <xdr:colOff>922867</xdr:colOff>
      <xdr:row>2</xdr:row>
      <xdr:rowOff>270934</xdr:rowOff>
    </xdr:from>
    <xdr:to>
      <xdr:col>5</xdr:col>
      <xdr:colOff>1653141</xdr:colOff>
      <xdr:row>3</xdr:row>
      <xdr:rowOff>299668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FA88A6-9B9E-4833-894C-A7B88A71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8067" y="643467"/>
          <a:ext cx="2144207" cy="4436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A2" totalsRowShown="0">
  <autoFilter ref="A1:BA2" xr:uid="{00000000-0009-0000-0100-000001000000}"/>
  <tableColumns count="53">
    <tableColumn id="1" xr3:uid="{00000000-0010-0000-0000-000001000000}" name="ID" dataDxfId="52"/>
    <tableColumn id="2" xr3:uid="{00000000-0010-0000-0000-000002000000}" name="Start time" dataDxfId="51"/>
    <tableColumn id="3" xr3:uid="{00000000-0010-0000-0000-000003000000}" name="Completion time" dataDxfId="50"/>
    <tableColumn id="4" xr3:uid="{00000000-0010-0000-0000-000004000000}" name="Email" dataDxfId="49"/>
    <tableColumn id="5" xr3:uid="{00000000-0010-0000-0000-000005000000}" name="Name" dataDxfId="48"/>
    <tableColumn id="6" xr3:uid="{00000000-0010-0000-0000-000006000000}" name="How many full time equivalent chargeable equity Directors/Partners does your firm have?" dataDxfId="47">
      <calculatedColumnFormula>'2021 Questionnaire'!F20</calculatedColumnFormula>
    </tableColumn>
    <tableColumn id="7" xr3:uid="{00000000-0010-0000-0000-000007000000}" name="How many full-time equivalent (FTE) chargeable people (excluding all Directors/Partners) does your firm employ/subcontract?" dataDxfId="46">
      <calculatedColumnFormula>'2021 Questionnaire'!F21</calculatedColumnFormula>
    </tableColumn>
    <tableColumn id="8" xr3:uid="{00000000-0010-0000-0000-000008000000}" name="How many full-time equivalent (FTE) non-chargeable people in a support role does your firm employ?" dataDxfId="45">
      <calculatedColumnFormula>'2021 Questionnaire'!F22</calculatedColumnFormula>
    </tableColumn>
    <tableColumn id="9" xr3:uid="{00000000-0010-0000-0000-000009000000}" name="Do you use timesheets?" dataDxfId="44">
      <calculatedColumnFormula>'2021 Questionnaire'!F26</calculatedColumnFormula>
    </tableColumn>
    <tableColumn id="10" xr3:uid="{00000000-0010-0000-0000-00000A000000}" name="What was the total number of client hours charged to WIP by chargeable staff including Directors/Partners (before invoicing)?" dataDxfId="43">
      <calculatedColumnFormula>'2021 Questionnaire'!F27</calculatedColumnFormula>
    </tableColumn>
    <tableColumn id="11" xr3:uid="{00000000-0010-0000-0000-00000B000000}" name="What was the total number of client hours charged to WIP by the equity Directors/Partners?" dataDxfId="42">
      <calculatedColumnFormula>'2021 Questionnaire'!F31</calculatedColumnFormula>
    </tableColumn>
    <tableColumn id="12" xr3:uid="{00000000-0010-0000-0000-00000C000000}" name="What was the total number of hours worked (chargeable &amp; non-chargeable) by the equity Directors/Partners?" dataDxfId="41">
      <calculatedColumnFormula>'2021 Questionnaire'!F33</calculatedColumnFormula>
    </tableColumn>
    <tableColumn id="13" xr3:uid="{00000000-0010-0000-0000-00000D000000}" name="What was your firm's opening debtor balance (including GST) as at 1 July 2019?" dataDxfId="40">
      <calculatedColumnFormula>'2021 Questionnaire'!F38</calculatedColumnFormula>
    </tableColumn>
    <tableColumn id="14" xr3:uid="{00000000-0010-0000-0000-00000E000000}" name="What was your firm's closing debtor balance (including GST) as at 30 June 2020?" dataDxfId="39">
      <calculatedColumnFormula>'2021 Questionnaire'!F39</calculatedColumnFormula>
    </tableColumn>
    <tableColumn id="15" xr3:uid="{00000000-0010-0000-0000-00000F000000}" name="What was your firm's total work from traditional tax, compliance, other business services &amp; financial planning (fee for service only) charged to WIP (excluding GST and before write offs/ons)?" dataDxfId="38">
      <calculatedColumnFormula>'2021 Questionnaire'!F46</calculatedColumnFormula>
    </tableColumn>
    <tableColumn id="16" xr3:uid="{00000000-0010-0000-0000-000010000000}" name="What were your firm's write ons (+) or write offs (-) exc GST and before billings?  _x000a_Please enter write offs as a NEGATIVE." dataDxfId="37">
      <calculatedColumnFormula>'2021 Questionnaire'!F47</calculatedColumnFormula>
    </tableColumn>
    <tableColumn id="17" xr3:uid="{00000000-0010-0000-0000-000011000000}" name="What was your firm's opening WIP balance (excluding GST) as at 1 July 2019?" dataDxfId="36">
      <calculatedColumnFormula>'2021 Questionnaire'!F49</calculatedColumnFormula>
    </tableColumn>
    <tableColumn id="18" xr3:uid="{00000000-0010-0000-0000-000012000000}" name="What was your firm's closing WIP balance (excluding GST) as at 30 June 2020?" dataDxfId="35">
      <calculatedColumnFormula>'2021 Questionnaire'!F50</calculatedColumnFormula>
    </tableColumn>
    <tableColumn id="19" xr3:uid="{00000000-0010-0000-0000-000013000000}" name="What was your firm's total income from other services, such as financial planning (commission based fees) and lending (excluding GST and before write offs/ons)?" dataDxfId="34">
      <calculatedColumnFormula>'2021 Questionnaire'!F54</calculatedColumnFormula>
    </tableColumn>
    <tableColumn id="20" xr3:uid="{00000000-0010-0000-0000-000014000000}" name="What was your firm's total billed revenue (excluding GST and after write offs/ons) for the year ending 30 June 2020?" dataDxfId="33">
      <calculatedColumnFormula>'2021 Questionnaire'!F56</calculatedColumnFormula>
    </tableColumn>
    <tableColumn id="21" xr3:uid="{00000000-0010-0000-0000-000015000000}" name="% from compliance (tax &amp; accounting)" dataDxfId="32">
      <calculatedColumnFormula>'2021 Questionnaire'!E57</calculatedColumnFormula>
    </tableColumn>
    <tableColumn id="22" xr3:uid="{00000000-0010-0000-0000-000016000000}" name="% from tax planning" dataDxfId="31">
      <calculatedColumnFormula>'2021 Questionnaire'!E58</calculatedColumnFormula>
    </tableColumn>
    <tableColumn id="23" xr3:uid="{00000000-0010-0000-0000-000017000000}" name="% from self managed superfunds (compliance &amp; audit)" dataDxfId="30">
      <calculatedColumnFormula>'2021 Questionnaire'!E59</calculatedColumnFormula>
    </tableColumn>
    <tableColumn id="24" xr3:uid="{00000000-0010-0000-0000-000018000000}" name="% from other business advisory" dataDxfId="29">
      <calculatedColumnFormula>'2021 Questionnaire'!E60</calculatedColumnFormula>
    </tableColumn>
    <tableColumn id="25" xr3:uid="{00000000-0010-0000-0000-000019000000}" name="% from audit (excluding SMSF audit)" dataDxfId="28">
      <calculatedColumnFormula>'2021 Questionnaire'!E61</calculatedColumnFormula>
    </tableColumn>
    <tableColumn id="26" xr3:uid="{00000000-0010-0000-0000-00001A000000}" name="% from financial planning" dataDxfId="27">
      <calculatedColumnFormula>'2021 Questionnaire'!E62</calculatedColumnFormula>
    </tableColumn>
    <tableColumn id="27" xr3:uid="{00000000-0010-0000-0000-00001B000000}" name="% from other services" dataDxfId="26">
      <calculatedColumnFormula>'2021 Questionnaire'!E63</calculatedColumnFormula>
    </tableColumn>
    <tableColumn id="28" xr3:uid="{00000000-0010-0000-0000-00001C000000}" name="Total operating expenses for your firm (including salaries, super and Partners' benefits, excluding GST)" dataDxfId="25">
      <calculatedColumnFormula>'2021 Questionnaire'!F68</calculatedColumnFormula>
    </tableColumn>
    <tableColumn id="31" xr3:uid="{00000000-0010-0000-0000-00001F000000}" name="Information technology expenses, including software licences &amp; support, leasing of equipment and fees to external consultants (excluding IT staff salaries)" dataDxfId="24">
      <calculatedColumnFormula>'2021 Questionnaire'!F70</calculatedColumnFormula>
    </tableColumn>
    <tableColumn id="37" xr3:uid="{00000000-0010-0000-0000-000025000000}" name="Rent/occupancy (including rent, outgoings, electricity, cleaning, repairs and property maintenance)" dataDxfId="23">
      <calculatedColumnFormula>'2021 Questionnaire'!F71</calculatedColumnFormula>
    </tableColumn>
    <tableColumn id="39" xr3:uid="{00000000-0010-0000-0000-000027000000}" name="Outsourcing expenses" dataDxfId="22">
      <calculatedColumnFormula>'2021 Questionnaire'!F72</calculatedColumnFormula>
    </tableColumn>
    <tableColumn id="42" xr3:uid="{00000000-0010-0000-0000-00002A000000}" name="Subscriptions for online 'software as a service' (cloud) applications (including online accounting, practice and document management applications)" dataDxfId="21">
      <calculatedColumnFormula>'2021 Questionnaire'!F73</calculatedColumnFormula>
    </tableColumn>
    <tableColumn id="43" xr3:uid="{00000000-0010-0000-0000-00002B000000}" name="Salaries, super, payroll tax and work cover for CHARGEABLE employees &amp; contractors (including financial planning salaries but excluding equity Directors/Partners)" dataDxfId="20">
      <calculatedColumnFormula>'2021 Questionnaire'!F74</calculatedColumnFormula>
    </tableColumn>
    <tableColumn id="44" xr3:uid="{00000000-0010-0000-0000-00002C000000}" name="Salaries, super, payroll tax and work cover for NON-CHARGEABLE employees &amp; contractors (including general managers, practice administrators, HR managers, IT and marketing salaries)" dataDxfId="19">
      <calculatedColumnFormula>'2021 Questionnaire'!F75</calculatedColumnFormula>
    </tableColumn>
    <tableColumn id="45" xr3:uid="{00000000-0010-0000-0000-00002D000000}" name="Salaries, super &amp; benefits paid to equity Directors/Partners" dataDxfId="18">
      <calculatedColumnFormula>'2021 Questionnaire'!F76</calculatedColumnFormula>
    </tableColumn>
    <tableColumn id="46" xr3:uid="{00000000-0010-0000-0000-00002E000000}" name="Other expenses" dataDxfId="17">
      <calculatedColumnFormula>'2021 Questionnaire'!F77</calculatedColumnFormula>
    </tableColumn>
    <tableColumn id="47" xr3:uid="{00000000-0010-0000-0000-00002F000000}" name="Net profit for your firm (as per the profit and loss statement)" dataDxfId="16">
      <calculatedColumnFormula>'2021 Questionnaire'!F81</calculatedColumnFormula>
    </tableColumn>
    <tableColumn id="48" xr3:uid="{00000000-0010-0000-0000-000030000000}" name="How many clients did your firm service last year in the standard tax, compliance, business services and financial planning (fee for service) areas?" dataDxfId="15">
      <calculatedColumnFormula>'2021 Questionnaire'!F86</calculatedColumnFormula>
    </tableColumn>
    <tableColumn id="49" xr3:uid="{00000000-0010-0000-0000-000031000000}" name="What is your average total fee per client?" dataDxfId="14">
      <calculatedColumnFormula>'2021 Questionnaire'!F87</calculatedColumnFormula>
    </tableColumn>
    <tableColumn id="54" xr3:uid="{00000000-0010-0000-0000-000036000000}" name="C" dataDxfId="13">
      <calculatedColumnFormula>'2021 Questionnaire'!F92</calculatedColumnFormula>
    </tableColumn>
    <tableColumn id="55" xr3:uid="{00000000-0010-0000-0000-000037000000}" name="I" dataDxfId="12">
      <calculatedColumnFormula>'2021 Questionnaire'!F93</calculatedColumnFormula>
    </tableColumn>
    <tableColumn id="56" xr3:uid="{00000000-0010-0000-0000-000038000000}" name="P" dataDxfId="11">
      <calculatedColumnFormula>'2021 Questionnaire'!F94</calculatedColumnFormula>
    </tableColumn>
    <tableColumn id="57" xr3:uid="{00000000-0010-0000-0000-000039000000}" name="F" dataDxfId="10">
      <calculatedColumnFormula>'2021 Questionnaire'!F95</calculatedColumnFormula>
    </tableColumn>
    <tableColumn id="58" xr3:uid="{00000000-0010-0000-0000-00003A000000}" name="T" dataDxfId="9">
      <calculatedColumnFormula>'2021 Questionnaire'!F96</calculatedColumnFormula>
    </tableColumn>
    <tableColumn id="59" xr3:uid="{00000000-0010-0000-0000-00003B000000}" name="Organisation name" dataDxfId="8">
      <calculatedColumnFormula>'2021 Questionnaire'!C99</calculatedColumnFormula>
    </tableColumn>
    <tableColumn id="60" xr3:uid="{00000000-0010-0000-0000-00003C000000}" name="First name" dataDxfId="7">
      <calculatedColumnFormula>'2021 Questionnaire'!C100</calculatedColumnFormula>
    </tableColumn>
    <tableColumn id="61" xr3:uid="{00000000-0010-0000-0000-00003D000000}" name="Last name" dataDxfId="6">
      <calculatedColumnFormula>'2021 Questionnaire'!C101</calculatedColumnFormula>
    </tableColumn>
    <tableColumn id="62" xr3:uid="{00000000-0010-0000-0000-00003E000000}" name="State" dataDxfId="5">
      <calculatedColumnFormula>'2021 Questionnaire'!C102</calculatedColumnFormula>
    </tableColumn>
    <tableColumn id="63" xr3:uid="{00000000-0010-0000-0000-00003F000000}" name="Would your firm be classified as a city, suburban or regional firm?" dataDxfId="4">
      <calculatedColumnFormula>'2021 Questionnaire'!C103</calculatedColumnFormula>
    </tableColumn>
    <tableColumn id="64" xr3:uid="{00000000-0010-0000-0000-000040000000}" name="Your phone number" dataDxfId="3">
      <calculatedColumnFormula>'2021 Questionnaire'!C104</calculatedColumnFormula>
    </tableColumn>
    <tableColumn id="65" xr3:uid="{00000000-0010-0000-0000-000041000000}" name="Your email" dataDxfId="2">
      <calculatedColumnFormula>'2021 Questionnaire'!C105</calculatedColumnFormula>
    </tableColumn>
    <tableColumn id="66" xr3:uid="{00000000-0010-0000-0000-000042000000}" name="The name of the national (or regional) group of firms of which your firm is a member or with which your firm is affiliated?" dataDxfId="1">
      <calculatedColumnFormula>'2021 Questionnaire'!C106</calculatedColumnFormula>
    </tableColumn>
    <tableColumn id="67" xr3:uid="{00000000-0010-0000-0000-000043000000}" name="Other comments or questions about your Good Bad Ugly results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odbadugly@businessfitness.com.au?subject=New%20Submission%20-%20Good%20Bad%20Ugly%202021%20Data%20Collection%20Sheet" TargetMode="External"/><Relationship Id="rId1" Type="http://schemas.openxmlformats.org/officeDocument/2006/relationships/hyperlink" Target="https://forms.office.com/Pages/ResponsePage.aspx?id=9qrUDVC5K0Srr_ljuVlT3f7CCYZUUIJAj1I4HVDKtFlUNEw4T1FWWjdZVFg5RFNSQ0xIRkhKRjVZNi4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95"/>
  <sheetViews>
    <sheetView showGridLines="0" showRowColHeaders="0" tabSelected="1" zoomScale="90" zoomScaleNormal="90" workbookViewId="0">
      <selection activeCell="A4" sqref="A4:F4"/>
    </sheetView>
  </sheetViews>
  <sheetFormatPr defaultRowHeight="14.4" x14ac:dyDescent="0.3"/>
  <cols>
    <col min="1" max="1" width="4.109375" style="7" customWidth="1"/>
    <col min="2" max="2" width="127" style="27" customWidth="1"/>
    <col min="3" max="3" width="12.5546875" style="27" customWidth="1"/>
    <col min="4" max="4" width="43.109375" style="27" hidden="1" customWidth="1"/>
    <col min="5" max="5" width="20.5546875" style="27" customWidth="1"/>
    <col min="6" max="6" width="24.88671875" style="94" customWidth="1"/>
  </cols>
  <sheetData>
    <row r="1" spans="1:6" x14ac:dyDescent="0.3">
      <c r="A1" s="28"/>
      <c r="B1" s="34"/>
      <c r="C1" s="34"/>
      <c r="D1" s="34"/>
      <c r="E1" s="34"/>
      <c r="F1" s="64"/>
    </row>
    <row r="2" spans="1:6" x14ac:dyDescent="0.3">
      <c r="A2" s="28"/>
      <c r="B2" s="34"/>
      <c r="C2" s="34"/>
      <c r="D2" s="34"/>
      <c r="E2" s="34"/>
      <c r="F2" s="64"/>
    </row>
    <row r="3" spans="1:6" ht="32.4" x14ac:dyDescent="0.55000000000000004">
      <c r="A3" s="218" t="s">
        <v>206</v>
      </c>
      <c r="B3" s="218"/>
      <c r="C3" s="218"/>
      <c r="D3" s="218"/>
      <c r="E3" s="218"/>
      <c r="F3" s="218"/>
    </row>
    <row r="4" spans="1:6" ht="32.4" x14ac:dyDescent="0.55000000000000004">
      <c r="A4" s="218" t="s">
        <v>204</v>
      </c>
      <c r="B4" s="218"/>
      <c r="C4" s="218"/>
      <c r="D4" s="218"/>
      <c r="E4" s="218"/>
      <c r="F4" s="218"/>
    </row>
    <row r="5" spans="1:6" ht="15" thickBot="1" x14ac:dyDescent="0.35">
      <c r="A5" s="1"/>
      <c r="B5" s="8"/>
      <c r="C5" s="9"/>
      <c r="D5" s="10"/>
      <c r="E5" s="11"/>
      <c r="F5" s="66"/>
    </row>
    <row r="6" spans="1:6" ht="17.399999999999999" x14ac:dyDescent="0.3">
      <c r="A6" s="1"/>
      <c r="B6" s="117" t="s">
        <v>0</v>
      </c>
      <c r="C6" s="35"/>
      <c r="D6" s="35"/>
      <c r="E6" s="36"/>
      <c r="F6" s="37"/>
    </row>
    <row r="7" spans="1:6" ht="15.6" x14ac:dyDescent="0.3">
      <c r="A7" s="1"/>
      <c r="B7" s="60" t="s">
        <v>1</v>
      </c>
      <c r="C7" s="38"/>
      <c r="D7" s="38"/>
      <c r="E7" s="39"/>
      <c r="F7" s="40"/>
    </row>
    <row r="8" spans="1:6" ht="15.6" x14ac:dyDescent="0.3">
      <c r="A8" s="1"/>
      <c r="B8" s="60" t="s">
        <v>2</v>
      </c>
      <c r="C8" s="38"/>
      <c r="D8" s="38"/>
      <c r="E8" s="39"/>
      <c r="F8" s="40"/>
    </row>
    <row r="9" spans="1:6" ht="15.6" x14ac:dyDescent="0.3">
      <c r="A9" s="1"/>
      <c r="B9" s="60" t="s">
        <v>141</v>
      </c>
      <c r="C9" s="38"/>
      <c r="D9" s="38"/>
      <c r="E9" s="39"/>
      <c r="F9" s="41"/>
    </row>
    <row r="10" spans="1:6" ht="15.6" x14ac:dyDescent="0.3">
      <c r="A10" s="1"/>
      <c r="B10" s="60" t="s">
        <v>133</v>
      </c>
      <c r="C10" s="38"/>
      <c r="D10" s="38"/>
      <c r="E10" s="39"/>
      <c r="F10" s="41"/>
    </row>
    <row r="11" spans="1:6" ht="15.6" x14ac:dyDescent="0.3">
      <c r="A11" s="1"/>
      <c r="B11" s="60" t="s">
        <v>57</v>
      </c>
      <c r="C11" s="38"/>
      <c r="D11" s="38"/>
      <c r="E11" s="39"/>
      <c r="F11" s="41"/>
    </row>
    <row r="12" spans="1:6" ht="15.6" x14ac:dyDescent="0.3">
      <c r="A12" s="1"/>
      <c r="B12" s="61" t="s">
        <v>213</v>
      </c>
      <c r="C12" s="42"/>
      <c r="D12" s="42"/>
      <c r="E12" s="39"/>
      <c r="F12" s="40"/>
    </row>
    <row r="13" spans="1:6" ht="15.6" x14ac:dyDescent="0.3">
      <c r="A13" s="1"/>
      <c r="B13" s="61" t="s">
        <v>212</v>
      </c>
      <c r="C13" s="42"/>
      <c r="D13" s="42"/>
      <c r="E13" s="39"/>
      <c r="F13" s="40"/>
    </row>
    <row r="14" spans="1:6" ht="16.2" thickBot="1" x14ac:dyDescent="0.35">
      <c r="A14" s="1"/>
      <c r="B14" s="62" t="s">
        <v>136</v>
      </c>
      <c r="C14" s="43"/>
      <c r="D14" s="43"/>
      <c r="E14" s="44"/>
      <c r="F14" s="45"/>
    </row>
    <row r="15" spans="1:6" x14ac:dyDescent="0.3">
      <c r="A15" s="1"/>
      <c r="B15" s="3"/>
      <c r="C15" s="3"/>
      <c r="D15" s="3"/>
      <c r="E15" s="12"/>
      <c r="F15" s="219" t="s">
        <v>134</v>
      </c>
    </row>
    <row r="16" spans="1:6" x14ac:dyDescent="0.3">
      <c r="A16" s="1"/>
      <c r="B16" s="3"/>
      <c r="C16" s="3"/>
      <c r="D16" s="3"/>
      <c r="E16" s="12"/>
      <c r="F16" s="220"/>
    </row>
    <row r="17" spans="1:6" x14ac:dyDescent="0.3">
      <c r="A17" s="1"/>
      <c r="B17" s="3"/>
      <c r="C17" s="3"/>
      <c r="D17" s="3"/>
      <c r="E17" s="12"/>
      <c r="F17" s="220"/>
    </row>
    <row r="18" spans="1:6" x14ac:dyDescent="0.3">
      <c r="A18" s="1"/>
      <c r="B18" s="3"/>
      <c r="C18" s="3"/>
      <c r="D18" s="3"/>
      <c r="E18" s="12"/>
      <c r="F18" s="220"/>
    </row>
    <row r="19" spans="1:6" ht="15.6" thickBot="1" x14ac:dyDescent="0.35">
      <c r="A19" s="2"/>
      <c r="B19" s="47" t="s">
        <v>3</v>
      </c>
      <c r="C19" s="48"/>
      <c r="D19" s="48"/>
      <c r="E19" s="49"/>
      <c r="F19" s="67"/>
    </row>
    <row r="20" spans="1:6" ht="15" x14ac:dyDescent="0.3">
      <c r="A20" s="4"/>
      <c r="B20" s="97" t="s">
        <v>4</v>
      </c>
      <c r="C20" s="98"/>
      <c r="D20" s="98"/>
      <c r="E20" s="99"/>
      <c r="F20" s="68"/>
    </row>
    <row r="21" spans="1:6" ht="19.8" customHeight="1" x14ac:dyDescent="0.3">
      <c r="A21" s="4"/>
      <c r="B21" s="100" t="s">
        <v>5</v>
      </c>
      <c r="C21" s="101"/>
      <c r="D21" s="101"/>
      <c r="E21" s="102"/>
      <c r="F21" s="69"/>
    </row>
    <row r="22" spans="1:6" ht="30" x14ac:dyDescent="0.3">
      <c r="A22" s="4"/>
      <c r="B22" s="103" t="s">
        <v>6</v>
      </c>
      <c r="C22" s="104"/>
      <c r="D22" s="104"/>
      <c r="E22" s="105"/>
      <c r="F22" s="69"/>
    </row>
    <row r="23" spans="1:6" ht="15.6" thickBot="1" x14ac:dyDescent="0.35">
      <c r="A23" s="4"/>
      <c r="B23" s="223" t="s">
        <v>7</v>
      </c>
      <c r="C23" s="224"/>
      <c r="D23" s="224"/>
      <c r="E23" s="225"/>
      <c r="F23" s="70" t="str">
        <f>IF(F20="","",F21+F20+F22)</f>
        <v/>
      </c>
    </row>
    <row r="24" spans="1:6" x14ac:dyDescent="0.3">
      <c r="A24" s="4"/>
      <c r="B24" s="14"/>
      <c r="C24" s="14"/>
      <c r="D24" s="14"/>
      <c r="E24" s="11"/>
      <c r="F24" s="66"/>
    </row>
    <row r="25" spans="1:6" ht="15.6" thickBot="1" x14ac:dyDescent="0.35">
      <c r="A25" s="4"/>
      <c r="B25" s="56" t="s">
        <v>8</v>
      </c>
      <c r="C25" s="15"/>
      <c r="D25" s="15"/>
      <c r="E25" s="11"/>
      <c r="F25" s="66"/>
    </row>
    <row r="26" spans="1:6" ht="15" x14ac:dyDescent="0.3">
      <c r="A26" s="4"/>
      <c r="B26" s="226" t="s">
        <v>135</v>
      </c>
      <c r="C26" s="227"/>
      <c r="D26" s="227"/>
      <c r="E26" s="227"/>
      <c r="F26" s="118"/>
    </row>
    <row r="27" spans="1:6" ht="15" x14ac:dyDescent="0.3">
      <c r="A27" s="4"/>
      <c r="B27" s="202" t="s">
        <v>10</v>
      </c>
      <c r="C27" s="203"/>
      <c r="D27" s="203"/>
      <c r="E27" s="203"/>
      <c r="F27" s="69"/>
    </row>
    <row r="28" spans="1:6" ht="15" x14ac:dyDescent="0.3">
      <c r="A28" s="4"/>
      <c r="B28" s="221" t="s">
        <v>11</v>
      </c>
      <c r="C28" s="222"/>
      <c r="D28" s="222"/>
      <c r="E28" s="222"/>
      <c r="F28" s="71" t="str">
        <f>IF(F27="","",(F27/(1687.5*(F21+F20))))</f>
        <v/>
      </c>
    </row>
    <row r="29" spans="1:6" ht="15" x14ac:dyDescent="0.3">
      <c r="A29" s="4"/>
      <c r="B29" s="106" t="s">
        <v>150</v>
      </c>
      <c r="C29" s="107"/>
      <c r="D29" s="107"/>
      <c r="E29" s="108"/>
      <c r="F29" s="71" t="str">
        <f>IF(F27="","",(F27-F31)/(1687.5*F21))</f>
        <v/>
      </c>
    </row>
    <row r="30" spans="1:6" ht="15" x14ac:dyDescent="0.3">
      <c r="A30" s="4"/>
      <c r="B30" s="221" t="s">
        <v>12</v>
      </c>
      <c r="C30" s="222"/>
      <c r="D30" s="222"/>
      <c r="E30" s="222"/>
      <c r="F30" s="71" t="str">
        <f>IF(F27="","",F27/(1687.5*(F23)))</f>
        <v/>
      </c>
    </row>
    <row r="31" spans="1:6" ht="15" x14ac:dyDescent="0.3">
      <c r="A31" s="4"/>
      <c r="B31" s="202" t="s">
        <v>137</v>
      </c>
      <c r="C31" s="203"/>
      <c r="D31" s="203"/>
      <c r="E31" s="203"/>
      <c r="F31" s="69"/>
    </row>
    <row r="32" spans="1:6" ht="15" x14ac:dyDescent="0.3">
      <c r="A32" s="4"/>
      <c r="B32" s="221" t="s">
        <v>13</v>
      </c>
      <c r="C32" s="222"/>
      <c r="D32" s="222"/>
      <c r="E32" s="222"/>
      <c r="F32" s="71" t="str">
        <f>IF(F27="","",F31/(1687.5*F20))</f>
        <v/>
      </c>
    </row>
    <row r="33" spans="1:6" ht="15" x14ac:dyDescent="0.3">
      <c r="A33" s="4"/>
      <c r="B33" s="202" t="s">
        <v>14</v>
      </c>
      <c r="C33" s="203"/>
      <c r="D33" s="203"/>
      <c r="E33" s="203"/>
      <c r="F33" s="69"/>
    </row>
    <row r="34" spans="1:6" ht="15" x14ac:dyDescent="0.3">
      <c r="A34" s="4"/>
      <c r="B34" s="204" t="s">
        <v>52</v>
      </c>
      <c r="C34" s="205"/>
      <c r="D34" s="205"/>
      <c r="E34" s="205"/>
      <c r="F34" s="72" t="str">
        <f>IF(F27="","",F46/F27)</f>
        <v/>
      </c>
    </row>
    <row r="35" spans="1:6" ht="15.6" thickBot="1" x14ac:dyDescent="0.35">
      <c r="A35" s="4"/>
      <c r="B35" s="206" t="s">
        <v>53</v>
      </c>
      <c r="C35" s="207"/>
      <c r="D35" s="207"/>
      <c r="E35" s="207"/>
      <c r="F35" s="73" t="str">
        <f>IF(F46="","",(F46+F47)/F27)</f>
        <v/>
      </c>
    </row>
    <row r="36" spans="1:6" x14ac:dyDescent="0.3">
      <c r="A36" s="4"/>
      <c r="B36" s="16"/>
      <c r="C36" s="16"/>
      <c r="D36" s="16"/>
      <c r="E36" s="11"/>
      <c r="F36" s="66"/>
    </row>
    <row r="37" spans="1:6" ht="15.6" thickBot="1" x14ac:dyDescent="0.35">
      <c r="A37" s="4"/>
      <c r="B37" s="50" t="s">
        <v>15</v>
      </c>
      <c r="C37" s="17"/>
      <c r="D37" s="17"/>
      <c r="E37" s="11"/>
      <c r="F37" s="66"/>
    </row>
    <row r="38" spans="1:6" ht="15" x14ac:dyDescent="0.3">
      <c r="A38" s="4"/>
      <c r="B38" s="208" t="s">
        <v>207</v>
      </c>
      <c r="C38" s="209"/>
      <c r="D38" s="209"/>
      <c r="E38" s="209"/>
      <c r="F38" s="74"/>
    </row>
    <row r="39" spans="1:6" ht="15" x14ac:dyDescent="0.3">
      <c r="A39" s="4"/>
      <c r="B39" s="210" t="s">
        <v>208</v>
      </c>
      <c r="C39" s="211"/>
      <c r="D39" s="211"/>
      <c r="E39" s="211"/>
      <c r="F39" s="75"/>
    </row>
    <row r="40" spans="1:6" ht="15" x14ac:dyDescent="0.3">
      <c r="A40" s="4"/>
      <c r="B40" s="168" t="s">
        <v>16</v>
      </c>
      <c r="C40" s="169"/>
      <c r="D40" s="169"/>
      <c r="E40" s="170"/>
      <c r="F40" s="76" t="str">
        <f>IF(F39="","",(F38+F39)/2)</f>
        <v/>
      </c>
    </row>
    <row r="41" spans="1:6" ht="15" x14ac:dyDescent="0.3">
      <c r="A41" s="4"/>
      <c r="B41" s="204" t="s">
        <v>54</v>
      </c>
      <c r="C41" s="205"/>
      <c r="D41" s="205"/>
      <c r="E41" s="205"/>
      <c r="F41" s="77" t="str">
        <f>IF(F38="","",((F38+F39)/2)/F56*365)</f>
        <v/>
      </c>
    </row>
    <row r="42" spans="1:6" ht="15" x14ac:dyDescent="0.3">
      <c r="A42" s="4"/>
      <c r="B42" s="204" t="s">
        <v>55</v>
      </c>
      <c r="C42" s="205"/>
      <c r="D42" s="205"/>
      <c r="E42" s="205"/>
      <c r="F42" s="78" t="str">
        <f>IF(F40="","",F40+F52)</f>
        <v/>
      </c>
    </row>
    <row r="43" spans="1:6" ht="15.6" thickBot="1" x14ac:dyDescent="0.35">
      <c r="A43" s="4"/>
      <c r="B43" s="206" t="s">
        <v>56</v>
      </c>
      <c r="C43" s="207"/>
      <c r="D43" s="207"/>
      <c r="E43" s="207"/>
      <c r="F43" s="79" t="str">
        <f>IF(F41="","",F41+F53)</f>
        <v/>
      </c>
    </row>
    <row r="44" spans="1:6" x14ac:dyDescent="0.3">
      <c r="A44" s="4"/>
      <c r="B44" s="18"/>
      <c r="C44" s="18"/>
      <c r="D44" s="18"/>
      <c r="E44" s="19"/>
      <c r="F44" s="80"/>
    </row>
    <row r="45" spans="1:6" ht="15.6" thickBot="1" x14ac:dyDescent="0.35">
      <c r="A45" s="4"/>
      <c r="B45" s="57" t="s">
        <v>17</v>
      </c>
      <c r="C45" s="20"/>
      <c r="D45" s="20"/>
      <c r="E45" s="11"/>
      <c r="F45" s="66"/>
    </row>
    <row r="46" spans="1:6" ht="48" customHeight="1" x14ac:dyDescent="0.3">
      <c r="A46" s="4"/>
      <c r="B46" s="212" t="s">
        <v>138</v>
      </c>
      <c r="C46" s="213"/>
      <c r="D46" s="213"/>
      <c r="E46" s="214"/>
      <c r="F46" s="74"/>
    </row>
    <row r="47" spans="1:6" ht="15" x14ac:dyDescent="0.3">
      <c r="A47" s="4"/>
      <c r="B47" s="215" t="s">
        <v>151</v>
      </c>
      <c r="C47" s="216"/>
      <c r="D47" s="216"/>
      <c r="E47" s="217"/>
      <c r="F47" s="75"/>
    </row>
    <row r="48" spans="1:6" ht="15" x14ac:dyDescent="0.3">
      <c r="A48" s="4"/>
      <c r="B48" s="168" t="s">
        <v>18</v>
      </c>
      <c r="C48" s="169"/>
      <c r="D48" s="169"/>
      <c r="E48" s="170"/>
      <c r="F48" s="71" t="str">
        <f>IF(F47="","",((F47)/F46))</f>
        <v/>
      </c>
    </row>
    <row r="49" spans="1:6" ht="15" x14ac:dyDescent="0.3">
      <c r="A49" s="4"/>
      <c r="B49" s="140" t="s">
        <v>209</v>
      </c>
      <c r="C49" s="141"/>
      <c r="D49" s="141"/>
      <c r="E49" s="142"/>
      <c r="F49" s="75"/>
    </row>
    <row r="50" spans="1:6" ht="15" x14ac:dyDescent="0.3">
      <c r="A50" s="4"/>
      <c r="B50" s="140" t="s">
        <v>210</v>
      </c>
      <c r="C50" s="141"/>
      <c r="D50" s="141"/>
      <c r="E50" s="142"/>
      <c r="F50" s="75"/>
    </row>
    <row r="51" spans="1:6" ht="15" x14ac:dyDescent="0.3">
      <c r="A51" s="4"/>
      <c r="B51" s="168" t="s">
        <v>19</v>
      </c>
      <c r="C51" s="169"/>
      <c r="D51" s="169"/>
      <c r="E51" s="170"/>
      <c r="F51" s="76" t="str">
        <f>IF(F50="","",F50-F49)</f>
        <v/>
      </c>
    </row>
    <row r="52" spans="1:6" ht="15" x14ac:dyDescent="0.3">
      <c r="A52" s="4"/>
      <c r="B52" s="168" t="s">
        <v>20</v>
      </c>
      <c r="C52" s="169"/>
      <c r="D52" s="169"/>
      <c r="E52" s="170"/>
      <c r="F52" s="76" t="str">
        <f>IF(F50="","",(F49+F50)/2)</f>
        <v/>
      </c>
    </row>
    <row r="53" spans="1:6" ht="15.6" x14ac:dyDescent="0.3">
      <c r="A53" s="4"/>
      <c r="B53" s="193" t="s">
        <v>21</v>
      </c>
      <c r="C53" s="194"/>
      <c r="D53" s="194"/>
      <c r="E53" s="195"/>
      <c r="F53" s="77" t="str">
        <f>IF(F52="","",((F52/(F46+F47)*365)))</f>
        <v/>
      </c>
    </row>
    <row r="54" spans="1:6" ht="15.6" thickBot="1" x14ac:dyDescent="0.35">
      <c r="A54" s="4"/>
      <c r="B54" s="196" t="s">
        <v>22</v>
      </c>
      <c r="C54" s="197"/>
      <c r="D54" s="197"/>
      <c r="E54" s="198"/>
      <c r="F54" s="81"/>
    </row>
    <row r="55" spans="1:6" ht="15" thickBot="1" x14ac:dyDescent="0.35">
      <c r="A55" s="2"/>
      <c r="B55" s="10"/>
      <c r="C55" s="10"/>
      <c r="D55" s="10"/>
      <c r="E55" s="10"/>
      <c r="F55" s="82"/>
    </row>
    <row r="56" spans="1:6" ht="27.6" x14ac:dyDescent="0.3">
      <c r="A56" s="4"/>
      <c r="B56" s="199" t="s">
        <v>139</v>
      </c>
      <c r="C56" s="200"/>
      <c r="D56" s="201"/>
      <c r="E56" s="110" t="s">
        <v>23</v>
      </c>
      <c r="F56" s="83"/>
    </row>
    <row r="57" spans="1:6" ht="15.6" x14ac:dyDescent="0.3">
      <c r="A57" s="4"/>
      <c r="B57" s="164" t="s">
        <v>24</v>
      </c>
      <c r="C57" s="166"/>
      <c r="D57" s="167"/>
      <c r="E57" s="55"/>
      <c r="F57" s="84" t="str">
        <f t="shared" ref="F57:F63" si="0">IF(E57="","",($F$56*E57))</f>
        <v/>
      </c>
    </row>
    <row r="58" spans="1:6" ht="15.6" x14ac:dyDescent="0.3">
      <c r="A58" s="4"/>
      <c r="B58" s="164" t="s">
        <v>25</v>
      </c>
      <c r="C58" s="166"/>
      <c r="D58" s="167"/>
      <c r="E58" s="55"/>
      <c r="F58" s="84" t="str">
        <f t="shared" si="0"/>
        <v/>
      </c>
    </row>
    <row r="59" spans="1:6" ht="15.6" x14ac:dyDescent="0.3">
      <c r="A59" s="4"/>
      <c r="B59" s="164" t="s">
        <v>26</v>
      </c>
      <c r="C59" s="166"/>
      <c r="D59" s="167"/>
      <c r="E59" s="55"/>
      <c r="F59" s="84" t="str">
        <f t="shared" si="0"/>
        <v/>
      </c>
    </row>
    <row r="60" spans="1:6" ht="15.6" x14ac:dyDescent="0.3">
      <c r="A60" s="4"/>
      <c r="B60" s="164" t="s">
        <v>27</v>
      </c>
      <c r="C60" s="166"/>
      <c r="D60" s="167"/>
      <c r="E60" s="55"/>
      <c r="F60" s="84" t="str">
        <f t="shared" si="0"/>
        <v/>
      </c>
    </row>
    <row r="61" spans="1:6" ht="15.6" x14ac:dyDescent="0.3">
      <c r="A61" s="4"/>
      <c r="B61" s="164" t="s">
        <v>28</v>
      </c>
      <c r="C61" s="166"/>
      <c r="D61" s="167"/>
      <c r="E61" s="55"/>
      <c r="F61" s="84" t="str">
        <f t="shared" si="0"/>
        <v/>
      </c>
    </row>
    <row r="62" spans="1:6" ht="15.6" x14ac:dyDescent="0.3">
      <c r="A62" s="4"/>
      <c r="B62" s="164" t="s">
        <v>29</v>
      </c>
      <c r="C62" s="165"/>
      <c r="D62" s="109"/>
      <c r="E62" s="55"/>
      <c r="F62" s="84" t="str">
        <f t="shared" si="0"/>
        <v/>
      </c>
    </row>
    <row r="63" spans="1:6" ht="15.6" x14ac:dyDescent="0.3">
      <c r="A63" s="4"/>
      <c r="B63" s="164" t="s">
        <v>30</v>
      </c>
      <c r="C63" s="166"/>
      <c r="D63" s="167"/>
      <c r="E63" s="55"/>
      <c r="F63" s="84" t="str">
        <f t="shared" si="0"/>
        <v/>
      </c>
    </row>
    <row r="64" spans="1:6" ht="15" x14ac:dyDescent="0.3">
      <c r="A64" s="4"/>
      <c r="B64" s="168" t="s">
        <v>31</v>
      </c>
      <c r="C64" s="169"/>
      <c r="D64" s="170"/>
      <c r="E64" s="119">
        <f>SUM(E57:E63)</f>
        <v>0</v>
      </c>
      <c r="F64" s="63">
        <f>SUM(F57:F63)</f>
        <v>0</v>
      </c>
    </row>
    <row r="65" spans="1:6" ht="15.6" thickBot="1" x14ac:dyDescent="0.35">
      <c r="A65" s="4"/>
      <c r="B65" s="171" t="s">
        <v>127</v>
      </c>
      <c r="C65" s="172"/>
      <c r="D65" s="172"/>
      <c r="E65" s="173"/>
      <c r="F65" s="120" t="str">
        <f>IF(F46="","",(F46+F47+F49-F50+F54))</f>
        <v/>
      </c>
    </row>
    <row r="66" spans="1:6" x14ac:dyDescent="0.3">
      <c r="A66" s="4"/>
      <c r="B66" s="16"/>
      <c r="C66" s="16"/>
      <c r="D66" s="16"/>
      <c r="E66" s="11"/>
      <c r="F66" s="66"/>
    </row>
    <row r="67" spans="1:6" ht="15.6" thickBot="1" x14ac:dyDescent="0.35">
      <c r="A67" s="4"/>
      <c r="B67" s="58" t="s">
        <v>32</v>
      </c>
      <c r="C67" s="21"/>
      <c r="D67" s="21"/>
      <c r="E67" s="11"/>
      <c r="F67" s="66"/>
    </row>
    <row r="68" spans="1:6" ht="15" x14ac:dyDescent="0.3">
      <c r="A68" s="4"/>
      <c r="B68" s="174" t="s">
        <v>33</v>
      </c>
      <c r="C68" s="175"/>
      <c r="D68" s="175"/>
      <c r="E68" s="175"/>
      <c r="F68" s="85"/>
    </row>
    <row r="69" spans="1:6" ht="15.6" x14ac:dyDescent="0.3">
      <c r="A69" s="4"/>
      <c r="B69" s="176" t="s">
        <v>34</v>
      </c>
      <c r="C69" s="177"/>
      <c r="D69" s="177"/>
      <c r="E69" s="178"/>
      <c r="F69" s="86"/>
    </row>
    <row r="70" spans="1:6" ht="15" x14ac:dyDescent="0.3">
      <c r="A70" s="4"/>
      <c r="B70" s="179" t="s">
        <v>142</v>
      </c>
      <c r="C70" s="180"/>
      <c r="D70" s="180"/>
      <c r="E70" s="181"/>
      <c r="F70" s="87"/>
    </row>
    <row r="71" spans="1:6" ht="15" x14ac:dyDescent="0.3">
      <c r="A71" s="4"/>
      <c r="B71" s="184" t="s">
        <v>143</v>
      </c>
      <c r="C71" s="185"/>
      <c r="D71" s="185"/>
      <c r="E71" s="186"/>
      <c r="F71" s="87"/>
    </row>
    <row r="72" spans="1:6" ht="15" x14ac:dyDescent="0.3">
      <c r="A72" s="4"/>
      <c r="B72" s="184" t="s">
        <v>144</v>
      </c>
      <c r="C72" s="185"/>
      <c r="D72" s="185"/>
      <c r="E72" s="186"/>
      <c r="F72" s="87"/>
    </row>
    <row r="73" spans="1:6" ht="15" x14ac:dyDescent="0.3">
      <c r="A73" s="4"/>
      <c r="B73" s="184" t="s">
        <v>145</v>
      </c>
      <c r="C73" s="185"/>
      <c r="D73" s="185"/>
      <c r="E73" s="186"/>
      <c r="F73" s="87"/>
    </row>
    <row r="74" spans="1:6" ht="15" x14ac:dyDescent="0.3">
      <c r="A74" s="4"/>
      <c r="B74" s="187" t="s">
        <v>146</v>
      </c>
      <c r="C74" s="188"/>
      <c r="D74" s="188"/>
      <c r="E74" s="189"/>
      <c r="F74" s="87"/>
    </row>
    <row r="75" spans="1:6" ht="30" customHeight="1" x14ac:dyDescent="0.3">
      <c r="A75" s="4"/>
      <c r="B75" s="187" t="s">
        <v>147</v>
      </c>
      <c r="C75" s="188"/>
      <c r="D75" s="188"/>
      <c r="E75" s="189"/>
      <c r="F75" s="87"/>
    </row>
    <row r="76" spans="1:6" ht="15" x14ac:dyDescent="0.3">
      <c r="A76" s="4"/>
      <c r="B76" s="184" t="s">
        <v>148</v>
      </c>
      <c r="C76" s="185"/>
      <c r="D76" s="185"/>
      <c r="E76" s="186"/>
      <c r="F76" s="87"/>
    </row>
    <row r="77" spans="1:6" ht="15" x14ac:dyDescent="0.3">
      <c r="A77" s="4"/>
      <c r="B77" s="111" t="s">
        <v>149</v>
      </c>
      <c r="C77" s="112"/>
      <c r="D77" s="112"/>
      <c r="E77" s="113"/>
      <c r="F77" s="87"/>
    </row>
    <row r="78" spans="1:6" ht="15.6" thickBot="1" x14ac:dyDescent="0.35">
      <c r="A78" s="4"/>
      <c r="B78" s="190" t="s">
        <v>152</v>
      </c>
      <c r="C78" s="191"/>
      <c r="D78" s="191"/>
      <c r="E78" s="192"/>
      <c r="F78" s="95">
        <f>SUM(F70:F77)</f>
        <v>0</v>
      </c>
    </row>
    <row r="79" spans="1:6" x14ac:dyDescent="0.3">
      <c r="A79" s="4"/>
      <c r="B79" s="22"/>
      <c r="C79" s="22"/>
      <c r="D79" s="22"/>
      <c r="E79" s="22"/>
      <c r="F79" s="46"/>
    </row>
    <row r="80" spans="1:6" ht="16.2" thickBot="1" x14ac:dyDescent="0.35">
      <c r="A80" s="4"/>
      <c r="B80" s="59" t="s">
        <v>35</v>
      </c>
      <c r="C80" s="10"/>
      <c r="D80" s="10"/>
      <c r="E80" s="11"/>
      <c r="F80" s="46"/>
    </row>
    <row r="81" spans="1:6" ht="15" x14ac:dyDescent="0.3">
      <c r="A81" s="4"/>
      <c r="B81" s="146" t="s">
        <v>36</v>
      </c>
      <c r="C81" s="147"/>
      <c r="D81" s="147"/>
      <c r="E81" s="147"/>
      <c r="F81" s="74"/>
    </row>
    <row r="82" spans="1:6" ht="15" x14ac:dyDescent="0.3">
      <c r="A82" s="4"/>
      <c r="B82" s="182" t="s">
        <v>37</v>
      </c>
      <c r="C82" s="183"/>
      <c r="D82" s="183"/>
      <c r="E82" s="183"/>
      <c r="F82" s="96">
        <f>F56-F68</f>
        <v>0</v>
      </c>
    </row>
    <row r="83" spans="1:6" ht="15.6" thickBot="1" x14ac:dyDescent="0.35">
      <c r="A83" s="4"/>
      <c r="B83" s="162" t="s">
        <v>38</v>
      </c>
      <c r="C83" s="163"/>
      <c r="D83" s="163"/>
      <c r="E83" s="163"/>
      <c r="F83" s="88" t="str">
        <f>IF(F56="","",F81/F56)</f>
        <v/>
      </c>
    </row>
    <row r="84" spans="1:6" x14ac:dyDescent="0.3">
      <c r="A84" s="4"/>
      <c r="B84" s="23"/>
      <c r="C84" s="23"/>
      <c r="D84" s="23"/>
      <c r="E84" s="24"/>
      <c r="F84" s="89"/>
    </row>
    <row r="85" spans="1:6" ht="15.6" thickBot="1" x14ac:dyDescent="0.35">
      <c r="A85" s="4"/>
      <c r="B85" s="50" t="s">
        <v>39</v>
      </c>
      <c r="C85" s="51"/>
      <c r="D85" s="51"/>
      <c r="E85" s="49"/>
      <c r="F85" s="66"/>
    </row>
    <row r="86" spans="1:6" ht="32.4" customHeight="1" x14ac:dyDescent="0.3">
      <c r="A86" s="4"/>
      <c r="B86" s="138" t="s">
        <v>154</v>
      </c>
      <c r="C86" s="139"/>
      <c r="D86" s="139"/>
      <c r="E86" s="139"/>
      <c r="F86" s="90"/>
    </row>
    <row r="87" spans="1:6" ht="15" x14ac:dyDescent="0.3">
      <c r="A87" s="4"/>
      <c r="B87" s="140" t="s">
        <v>40</v>
      </c>
      <c r="C87" s="141"/>
      <c r="D87" s="141"/>
      <c r="E87" s="142"/>
      <c r="F87" s="75"/>
    </row>
    <row r="88" spans="1:6" ht="15.6" thickBot="1" x14ac:dyDescent="0.35">
      <c r="A88" s="4"/>
      <c r="B88" s="143" t="s">
        <v>58</v>
      </c>
      <c r="C88" s="144"/>
      <c r="D88" s="144"/>
      <c r="E88" s="145"/>
      <c r="F88" s="121" t="str">
        <f>IF(F56="","",F56/F86)</f>
        <v/>
      </c>
    </row>
    <row r="89" spans="1:6" x14ac:dyDescent="0.3">
      <c r="A89" s="4"/>
      <c r="B89" s="23"/>
      <c r="C89" s="23"/>
      <c r="D89" s="23"/>
      <c r="E89" s="24"/>
      <c r="F89" s="89"/>
    </row>
    <row r="90" spans="1:6" ht="15.6" thickBot="1" x14ac:dyDescent="0.35">
      <c r="A90" s="4"/>
      <c r="B90" s="50" t="s">
        <v>140</v>
      </c>
      <c r="C90" s="51"/>
      <c r="D90" s="51"/>
      <c r="E90" s="49"/>
      <c r="F90" s="66"/>
    </row>
    <row r="91" spans="1:6" ht="15" x14ac:dyDescent="0.3">
      <c r="A91" s="4"/>
      <c r="B91" s="138" t="s">
        <v>211</v>
      </c>
      <c r="C91" s="139"/>
      <c r="D91" s="139"/>
      <c r="E91" s="149"/>
      <c r="F91" s="65"/>
    </row>
    <row r="92" spans="1:6" ht="15" x14ac:dyDescent="0.3">
      <c r="A92" s="4"/>
      <c r="B92" s="140" t="s">
        <v>132</v>
      </c>
      <c r="C92" s="141"/>
      <c r="D92" s="141"/>
      <c r="E92" s="142"/>
      <c r="F92" s="122"/>
    </row>
    <row r="93" spans="1:6" ht="15" x14ac:dyDescent="0.3">
      <c r="A93" s="4"/>
      <c r="B93" s="140" t="s">
        <v>128</v>
      </c>
      <c r="C93" s="141"/>
      <c r="D93" s="141"/>
      <c r="E93" s="142"/>
      <c r="F93" s="91"/>
    </row>
    <row r="94" spans="1:6" ht="15" x14ac:dyDescent="0.3">
      <c r="A94" s="4"/>
      <c r="B94" s="140" t="s">
        <v>130</v>
      </c>
      <c r="C94" s="141"/>
      <c r="D94" s="141"/>
      <c r="E94" s="142"/>
      <c r="F94" s="91"/>
    </row>
    <row r="95" spans="1:6" ht="15" x14ac:dyDescent="0.3">
      <c r="A95" s="4"/>
      <c r="B95" s="140" t="s">
        <v>131</v>
      </c>
      <c r="C95" s="141"/>
      <c r="D95" s="141"/>
      <c r="E95" s="142"/>
      <c r="F95" s="91"/>
    </row>
    <row r="96" spans="1:6" ht="15.6" thickBot="1" x14ac:dyDescent="0.35">
      <c r="A96" s="4"/>
      <c r="B96" s="150" t="s">
        <v>129</v>
      </c>
      <c r="C96" s="151"/>
      <c r="D96" s="151"/>
      <c r="E96" s="152"/>
      <c r="F96" s="123"/>
    </row>
    <row r="97" spans="1:6" x14ac:dyDescent="0.3">
      <c r="A97" s="4"/>
      <c r="B97" s="10"/>
      <c r="C97" s="10"/>
      <c r="D97" s="10"/>
      <c r="E97" s="11"/>
      <c r="F97" s="46"/>
    </row>
    <row r="98" spans="1:6" ht="15.6" thickBot="1" x14ac:dyDescent="0.35">
      <c r="A98" s="4"/>
      <c r="B98" s="50" t="s">
        <v>41</v>
      </c>
      <c r="C98" s="52"/>
      <c r="D98" s="13"/>
      <c r="E98" s="25"/>
      <c r="F98" s="92"/>
    </row>
    <row r="99" spans="1:6" ht="15.6" x14ac:dyDescent="0.3">
      <c r="A99" s="4"/>
      <c r="B99" s="114" t="s">
        <v>42</v>
      </c>
      <c r="C99" s="153"/>
      <c r="D99" s="153"/>
      <c r="E99" s="154"/>
      <c r="F99" s="66"/>
    </row>
    <row r="100" spans="1:6" ht="15.6" x14ac:dyDescent="0.3">
      <c r="A100" s="4"/>
      <c r="B100" s="115" t="s">
        <v>43</v>
      </c>
      <c r="C100" s="155"/>
      <c r="D100" s="155"/>
      <c r="E100" s="155"/>
      <c r="F100" s="66"/>
    </row>
    <row r="101" spans="1:6" ht="15.6" x14ac:dyDescent="0.3">
      <c r="A101" s="4"/>
      <c r="B101" s="115" t="s">
        <v>44</v>
      </c>
      <c r="C101" s="156"/>
      <c r="D101" s="156"/>
      <c r="E101" s="156"/>
      <c r="F101" s="66"/>
    </row>
    <row r="102" spans="1:6" ht="15.6" x14ac:dyDescent="0.3">
      <c r="A102" s="4"/>
      <c r="B102" s="115" t="s">
        <v>45</v>
      </c>
      <c r="C102" s="157"/>
      <c r="D102" s="157"/>
      <c r="E102" s="157"/>
      <c r="F102" s="66"/>
    </row>
    <row r="103" spans="1:6" ht="15.6" x14ac:dyDescent="0.3">
      <c r="A103" s="4"/>
      <c r="B103" s="115" t="s">
        <v>47</v>
      </c>
      <c r="C103" s="157"/>
      <c r="D103" s="157"/>
      <c r="E103" s="157"/>
      <c r="F103" s="46"/>
    </row>
    <row r="104" spans="1:6" ht="15.6" x14ac:dyDescent="0.3">
      <c r="A104" s="4"/>
      <c r="B104" s="115" t="s">
        <v>49</v>
      </c>
      <c r="C104" s="158"/>
      <c r="D104" s="158"/>
      <c r="E104" s="158"/>
      <c r="F104" s="66"/>
    </row>
    <row r="105" spans="1:6" ht="15.6" x14ac:dyDescent="0.3">
      <c r="A105" s="4"/>
      <c r="B105" s="115" t="s">
        <v>153</v>
      </c>
      <c r="C105" s="159"/>
      <c r="D105" s="159"/>
      <c r="E105" s="155"/>
      <c r="F105" s="66"/>
    </row>
    <row r="106" spans="1:6" ht="16.2" thickBot="1" x14ac:dyDescent="0.35">
      <c r="A106" s="4"/>
      <c r="B106" s="116" t="s">
        <v>50</v>
      </c>
      <c r="C106" s="160"/>
      <c r="D106" s="160"/>
      <c r="E106" s="161"/>
      <c r="F106" s="66"/>
    </row>
    <row r="107" spans="1:6" ht="15" x14ac:dyDescent="0.3">
      <c r="A107" s="4"/>
      <c r="B107" s="53"/>
      <c r="C107" s="53"/>
      <c r="D107" s="10"/>
      <c r="E107" s="11"/>
      <c r="F107" s="46"/>
    </row>
    <row r="108" spans="1:6" ht="20.399999999999999" x14ac:dyDescent="0.3">
      <c r="A108" s="5"/>
      <c r="B108" s="148" t="s">
        <v>205</v>
      </c>
      <c r="C108" s="148"/>
      <c r="D108" s="26"/>
      <c r="E108" s="25"/>
      <c r="F108" s="92"/>
    </row>
    <row r="109" spans="1:6" ht="15" x14ac:dyDescent="0.3">
      <c r="A109" s="5"/>
      <c r="B109" s="124" t="s">
        <v>155</v>
      </c>
      <c r="C109" s="54"/>
      <c r="D109" s="30"/>
      <c r="E109" s="30"/>
      <c r="F109" s="93"/>
    </row>
    <row r="110" spans="1:6" ht="15" x14ac:dyDescent="0.3">
      <c r="A110" s="6"/>
      <c r="B110" s="124" t="s">
        <v>203</v>
      </c>
      <c r="C110" s="29"/>
      <c r="D110" s="30"/>
      <c r="E110" s="30"/>
      <c r="F110" s="93"/>
    </row>
    <row r="111" spans="1:6" x14ac:dyDescent="0.3">
      <c r="A111" s="5"/>
      <c r="B111" s="10"/>
      <c r="C111" s="10"/>
      <c r="D111" s="30"/>
      <c r="E111" s="30"/>
      <c r="F111" s="93"/>
    </row>
    <row r="112" spans="1:6" x14ac:dyDescent="0.3">
      <c r="A112" s="5"/>
      <c r="B112" s="26"/>
      <c r="C112" s="26"/>
      <c r="D112" s="10"/>
      <c r="E112" s="25"/>
      <c r="F112" s="92"/>
    </row>
    <row r="113" spans="1:6" x14ac:dyDescent="0.3">
      <c r="A113" s="5"/>
      <c r="B113" s="26"/>
      <c r="C113" s="26"/>
      <c r="D113" s="26" t="s">
        <v>51</v>
      </c>
      <c r="E113" s="25"/>
      <c r="F113" s="92"/>
    </row>
    <row r="114" spans="1:6" x14ac:dyDescent="0.3">
      <c r="A114" s="5"/>
      <c r="B114" s="26"/>
      <c r="C114" s="26"/>
      <c r="D114" s="26"/>
      <c r="E114" s="25"/>
      <c r="F114" s="92"/>
    </row>
    <row r="115" spans="1:6" x14ac:dyDescent="0.3">
      <c r="A115" s="5"/>
      <c r="D115" s="26"/>
      <c r="E115" s="25"/>
      <c r="F115" s="92"/>
    </row>
    <row r="158" spans="4:4" x14ac:dyDescent="0.3">
      <c r="D158" s="27" t="s">
        <v>59</v>
      </c>
    </row>
    <row r="159" spans="4:4" x14ac:dyDescent="0.3">
      <c r="D159" s="27" t="s">
        <v>60</v>
      </c>
    </row>
    <row r="160" spans="4:4" x14ac:dyDescent="0.3">
      <c r="D160" s="27" t="s">
        <v>61</v>
      </c>
    </row>
    <row r="161" spans="4:4" x14ac:dyDescent="0.3">
      <c r="D161" s="27" t="s">
        <v>62</v>
      </c>
    </row>
    <row r="162" spans="4:4" x14ac:dyDescent="0.3">
      <c r="D162" s="27" t="s">
        <v>63</v>
      </c>
    </row>
    <row r="163" spans="4:4" x14ac:dyDescent="0.3">
      <c r="D163" s="27" t="s">
        <v>64</v>
      </c>
    </row>
    <row r="166" spans="4:4" x14ac:dyDescent="0.3">
      <c r="D166" s="27" t="s">
        <v>65</v>
      </c>
    </row>
    <row r="167" spans="4:4" x14ac:dyDescent="0.3">
      <c r="D167" s="27" t="s">
        <v>67</v>
      </c>
    </row>
    <row r="168" spans="4:4" x14ac:dyDescent="0.3">
      <c r="D168" s="27" t="s">
        <v>66</v>
      </c>
    </row>
    <row r="169" spans="4:4" x14ac:dyDescent="0.3">
      <c r="D169" s="27" t="s">
        <v>68</v>
      </c>
    </row>
    <row r="172" spans="4:4" x14ac:dyDescent="0.3">
      <c r="D172" s="27" t="s">
        <v>72</v>
      </c>
    </row>
    <row r="173" spans="4:4" x14ac:dyDescent="0.3">
      <c r="D173" s="27" t="s">
        <v>69</v>
      </c>
    </row>
    <row r="174" spans="4:4" x14ac:dyDescent="0.3">
      <c r="D174" s="27" t="s">
        <v>70</v>
      </c>
    </row>
    <row r="175" spans="4:4" x14ac:dyDescent="0.3">
      <c r="D175" s="27" t="s">
        <v>71</v>
      </c>
    </row>
    <row r="178" spans="4:4" x14ac:dyDescent="0.3">
      <c r="D178" s="27" t="s">
        <v>9</v>
      </c>
    </row>
    <row r="179" spans="4:4" x14ac:dyDescent="0.3">
      <c r="D179" s="27" t="s">
        <v>116</v>
      </c>
    </row>
    <row r="182" spans="4:4" x14ac:dyDescent="0.3">
      <c r="D182" s="27" t="s">
        <v>118</v>
      </c>
    </row>
    <row r="183" spans="4:4" x14ac:dyDescent="0.3">
      <c r="D183" s="27" t="s">
        <v>117</v>
      </c>
    </row>
    <row r="184" spans="4:4" x14ac:dyDescent="0.3">
      <c r="D184" s="27" t="s">
        <v>121</v>
      </c>
    </row>
    <row r="185" spans="4:4" x14ac:dyDescent="0.3">
      <c r="D185" s="27" t="s">
        <v>119</v>
      </c>
    </row>
    <row r="186" spans="4:4" x14ac:dyDescent="0.3">
      <c r="D186" s="27" t="s">
        <v>46</v>
      </c>
    </row>
    <row r="187" spans="4:4" x14ac:dyDescent="0.3">
      <c r="D187" s="27" t="s">
        <v>120</v>
      </c>
    </row>
    <row r="188" spans="4:4" x14ac:dyDescent="0.3">
      <c r="D188" s="27" t="s">
        <v>123</v>
      </c>
    </row>
    <row r="189" spans="4:4" x14ac:dyDescent="0.3">
      <c r="D189" s="27" t="s">
        <v>122</v>
      </c>
    </row>
    <row r="190" spans="4:4" x14ac:dyDescent="0.3">
      <c r="D190" s="27" t="s">
        <v>124</v>
      </c>
    </row>
    <row r="193" spans="4:4" x14ac:dyDescent="0.3">
      <c r="D193" s="27" t="s">
        <v>48</v>
      </c>
    </row>
    <row r="194" spans="4:4" x14ac:dyDescent="0.3">
      <c r="D194" s="27" t="s">
        <v>125</v>
      </c>
    </row>
    <row r="195" spans="4:4" x14ac:dyDescent="0.3">
      <c r="D195" s="27" t="s">
        <v>126</v>
      </c>
    </row>
  </sheetData>
  <sheetProtection algorithmName="SHA-512" hashValue="TXNYC3wPRIBg2XlyN9mnrUmSuZEcp8Y7Gs7qPDE2W4fcORfqqwLEFQH0+Y8qCLtAGbebcJRAgCHdJrUQ7zTZUQ==" saltValue="AIZOecmyNWEnus+xUTD3+w==" spinCount="100000" sheet="1" objects="1" scenarios="1"/>
  <mergeCells count="69">
    <mergeCell ref="A3:F3"/>
    <mergeCell ref="A4:F4"/>
    <mergeCell ref="F15:F18"/>
    <mergeCell ref="B32:E32"/>
    <mergeCell ref="B23:E23"/>
    <mergeCell ref="B26:E26"/>
    <mergeCell ref="B27:E27"/>
    <mergeCell ref="B28:E28"/>
    <mergeCell ref="B30:E30"/>
    <mergeCell ref="B31:E31"/>
    <mergeCell ref="B48:E48"/>
    <mergeCell ref="B33:E33"/>
    <mergeCell ref="B34:E34"/>
    <mergeCell ref="B35:E35"/>
    <mergeCell ref="B38:E38"/>
    <mergeCell ref="B39:E39"/>
    <mergeCell ref="B40:E40"/>
    <mergeCell ref="B41:E41"/>
    <mergeCell ref="B42:E42"/>
    <mergeCell ref="B43:E43"/>
    <mergeCell ref="B46:E46"/>
    <mergeCell ref="B47:E47"/>
    <mergeCell ref="B75:E75"/>
    <mergeCell ref="B76:E76"/>
    <mergeCell ref="B78:E78"/>
    <mergeCell ref="B61:D61"/>
    <mergeCell ref="B49:E49"/>
    <mergeCell ref="B50:E50"/>
    <mergeCell ref="B51:E51"/>
    <mergeCell ref="B52:E52"/>
    <mergeCell ref="B53:E53"/>
    <mergeCell ref="B54:E54"/>
    <mergeCell ref="B56:D56"/>
    <mergeCell ref="B57:D57"/>
    <mergeCell ref="B58:D58"/>
    <mergeCell ref="B59:D59"/>
    <mergeCell ref="B60:D60"/>
    <mergeCell ref="C104:E104"/>
    <mergeCell ref="C105:E105"/>
    <mergeCell ref="C106:E106"/>
    <mergeCell ref="B83:E83"/>
    <mergeCell ref="B62:C62"/>
    <mergeCell ref="B63:D63"/>
    <mergeCell ref="B64:D64"/>
    <mergeCell ref="B65:E65"/>
    <mergeCell ref="B68:E68"/>
    <mergeCell ref="B69:E69"/>
    <mergeCell ref="B70:E70"/>
    <mergeCell ref="B82:E82"/>
    <mergeCell ref="B71:E71"/>
    <mergeCell ref="B72:E72"/>
    <mergeCell ref="B73:E73"/>
    <mergeCell ref="B74:E74"/>
    <mergeCell ref="B86:E86"/>
    <mergeCell ref="B87:E87"/>
    <mergeCell ref="B88:E88"/>
    <mergeCell ref="B81:E81"/>
    <mergeCell ref="B108:C108"/>
    <mergeCell ref="B91:E91"/>
    <mergeCell ref="B92:E92"/>
    <mergeCell ref="B93:E93"/>
    <mergeCell ref="B94:E94"/>
    <mergeCell ref="B95:E95"/>
    <mergeCell ref="B96:E96"/>
    <mergeCell ref="C99:E99"/>
    <mergeCell ref="C100:E100"/>
    <mergeCell ref="C101:E101"/>
    <mergeCell ref="C102:E102"/>
    <mergeCell ref="C103:E103"/>
  </mergeCells>
  <conditionalFormatting sqref="E64">
    <cfRule type="cellIs" dxfId="59" priority="5" operator="notEqual">
      <formula>100%</formula>
    </cfRule>
  </conditionalFormatting>
  <conditionalFormatting sqref="F78">
    <cfRule type="cellIs" dxfId="58" priority="4" operator="notEqual">
      <formula>$F$68</formula>
    </cfRule>
  </conditionalFormatting>
  <conditionalFormatting sqref="F82">
    <cfRule type="cellIs" dxfId="57" priority="3" operator="notEqual">
      <formula>$F$81</formula>
    </cfRule>
  </conditionalFormatting>
  <conditionalFormatting sqref="F88">
    <cfRule type="cellIs" dxfId="56" priority="2" operator="notBetween">
      <formula>$F$87-1</formula>
      <formula>$F$87+1</formula>
    </cfRule>
  </conditionalFormatting>
  <conditionalFormatting sqref="F22">
    <cfRule type="cellIs" dxfId="55" priority="7" stopIfTrue="1" operator="notEqual">
      <formula>$F$21-#REF!</formula>
    </cfRule>
  </conditionalFormatting>
  <conditionalFormatting sqref="F64">
    <cfRule type="cellIs" dxfId="54" priority="6" operator="notEqual">
      <formula>$F$56</formula>
    </cfRule>
  </conditionalFormatting>
  <conditionalFormatting sqref="F65">
    <cfRule type="cellIs" dxfId="53" priority="8" operator="notBetween">
      <formula>$F$56+1</formula>
      <formula>$F$56-1</formula>
    </cfRule>
  </conditionalFormatting>
  <dataValidations count="3">
    <dataValidation type="list" allowBlank="1" showInputMessage="1" showErrorMessage="1" sqref="F26" xr:uid="{00000000-0002-0000-0000-000000000000}">
      <formula1>$D$177:$D$179</formula1>
    </dataValidation>
    <dataValidation type="list" allowBlank="1" showInputMessage="1" showErrorMessage="1" sqref="C102" xr:uid="{00000000-0002-0000-0000-000001000000}">
      <formula1>$D$181:$D$190</formula1>
    </dataValidation>
    <dataValidation type="list" allowBlank="1" showInputMessage="1" showErrorMessage="1" sqref="C103" xr:uid="{00000000-0002-0000-0000-000002000000}">
      <formula1>$D$192:$D$195</formula1>
    </dataValidation>
  </dataValidations>
  <hyperlinks>
    <hyperlink ref="B109" r:id="rId1" xr:uid="{00000000-0004-0000-0000-000000000000}"/>
    <hyperlink ref="B110" r:id="rId2" xr:uid="{00000000-0004-0000-0000-000001000000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C52"/>
  <sheetViews>
    <sheetView showGridLines="0" showRowColHeaders="0" zoomScale="80" zoomScaleNormal="80" workbookViewId="0">
      <selection activeCell="B3" sqref="B3"/>
    </sheetView>
  </sheetViews>
  <sheetFormatPr defaultRowHeight="14.4" x14ac:dyDescent="0.3"/>
  <cols>
    <col min="1" max="1" width="5" customWidth="1"/>
    <col min="2" max="2" width="39.5546875" customWidth="1"/>
    <col min="3" max="3" width="102.5546875" customWidth="1"/>
  </cols>
  <sheetData>
    <row r="1" spans="2:3" x14ac:dyDescent="0.3">
      <c r="B1" s="228"/>
      <c r="C1" s="228"/>
    </row>
    <row r="2" spans="2:3" x14ac:dyDescent="0.3">
      <c r="B2" s="228"/>
      <c r="C2" s="228"/>
    </row>
    <row r="3" spans="2:3" ht="24.6" x14ac:dyDescent="0.3">
      <c r="B3" s="125" t="s">
        <v>73</v>
      </c>
      <c r="C3" s="31"/>
    </row>
    <row r="4" spans="2:3" ht="17.399999999999999" x14ac:dyDescent="0.3">
      <c r="B4" s="32"/>
      <c r="C4" s="31"/>
    </row>
    <row r="5" spans="2:3" ht="17.399999999999999" x14ac:dyDescent="0.3">
      <c r="B5" s="32"/>
      <c r="C5" s="31"/>
    </row>
    <row r="6" spans="2:3" ht="15" x14ac:dyDescent="0.3">
      <c r="B6" s="126" t="s">
        <v>74</v>
      </c>
      <c r="C6" s="127" t="s">
        <v>75</v>
      </c>
    </row>
    <row r="7" spans="2:3" ht="15" x14ac:dyDescent="0.3">
      <c r="B7" s="126"/>
      <c r="C7" s="128" t="s">
        <v>76</v>
      </c>
    </row>
    <row r="8" spans="2:3" ht="15" x14ac:dyDescent="0.3">
      <c r="B8" s="126"/>
      <c r="C8" s="129" t="s">
        <v>77</v>
      </c>
    </row>
    <row r="9" spans="2:3" ht="15" x14ac:dyDescent="0.3">
      <c r="B9" s="126"/>
      <c r="C9" s="129" t="s">
        <v>78</v>
      </c>
    </row>
    <row r="10" spans="2:3" ht="15.6" customHeight="1" x14ac:dyDescent="0.3">
      <c r="B10" s="126"/>
      <c r="C10" s="129" t="s">
        <v>79</v>
      </c>
    </row>
    <row r="11" spans="2:3" ht="15" x14ac:dyDescent="0.3">
      <c r="B11" s="126"/>
      <c r="C11" s="129" t="s">
        <v>78</v>
      </c>
    </row>
    <row r="12" spans="2:3" ht="15" x14ac:dyDescent="0.3">
      <c r="B12" s="126"/>
      <c r="C12" s="129" t="s">
        <v>80</v>
      </c>
    </row>
    <row r="13" spans="2:3" ht="15" x14ac:dyDescent="0.3">
      <c r="B13" s="126"/>
      <c r="C13" s="129" t="s">
        <v>81</v>
      </c>
    </row>
    <row r="14" spans="2:3" ht="15" x14ac:dyDescent="0.3">
      <c r="B14" s="126"/>
      <c r="C14" s="129" t="s">
        <v>82</v>
      </c>
    </row>
    <row r="15" spans="2:3" ht="15" x14ac:dyDescent="0.3">
      <c r="B15" s="126"/>
      <c r="C15" s="129" t="s">
        <v>83</v>
      </c>
    </row>
    <row r="16" spans="2:3" ht="15" x14ac:dyDescent="0.3">
      <c r="B16" s="126"/>
      <c r="C16" s="129" t="s">
        <v>84</v>
      </c>
    </row>
    <row r="17" spans="2:3" ht="15" x14ac:dyDescent="0.3">
      <c r="B17" s="126"/>
      <c r="C17" s="127"/>
    </row>
    <row r="18" spans="2:3" ht="30" x14ac:dyDescent="0.3">
      <c r="B18" s="126" t="s">
        <v>85</v>
      </c>
      <c r="C18" s="127" t="s">
        <v>86</v>
      </c>
    </row>
    <row r="19" spans="2:3" ht="15" x14ac:dyDescent="0.3">
      <c r="B19" s="126"/>
      <c r="C19" s="127"/>
    </row>
    <row r="20" spans="2:3" ht="30" x14ac:dyDescent="0.3">
      <c r="B20" s="126" t="s">
        <v>87</v>
      </c>
      <c r="C20" s="127" t="s">
        <v>156</v>
      </c>
    </row>
    <row r="21" spans="2:3" ht="15" x14ac:dyDescent="0.3">
      <c r="B21" s="126"/>
      <c r="C21" s="127"/>
    </row>
    <row r="22" spans="2:3" ht="45" x14ac:dyDescent="0.3">
      <c r="B22" s="126" t="s">
        <v>88</v>
      </c>
      <c r="C22" s="127" t="s">
        <v>89</v>
      </c>
    </row>
    <row r="23" spans="2:3" ht="15" x14ac:dyDescent="0.3">
      <c r="B23" s="126"/>
      <c r="C23" s="127"/>
    </row>
    <row r="24" spans="2:3" ht="30" x14ac:dyDescent="0.3">
      <c r="B24" s="126" t="s">
        <v>90</v>
      </c>
      <c r="C24" s="127" t="s">
        <v>91</v>
      </c>
    </row>
    <row r="25" spans="2:3" ht="15" x14ac:dyDescent="0.3">
      <c r="B25" s="126"/>
      <c r="C25" s="127"/>
    </row>
    <row r="26" spans="2:3" ht="15" x14ac:dyDescent="0.3">
      <c r="B26" s="126" t="s">
        <v>92</v>
      </c>
      <c r="C26" s="127" t="s">
        <v>93</v>
      </c>
    </row>
    <row r="27" spans="2:3" ht="15" x14ac:dyDescent="0.3">
      <c r="B27" s="126"/>
      <c r="C27" s="127"/>
    </row>
    <row r="28" spans="2:3" ht="15" x14ac:dyDescent="0.3">
      <c r="B28" s="126" t="s">
        <v>94</v>
      </c>
      <c r="C28" s="127" t="s">
        <v>95</v>
      </c>
    </row>
    <row r="29" spans="2:3" ht="15" x14ac:dyDescent="0.3">
      <c r="B29" s="126"/>
      <c r="C29" s="127"/>
    </row>
    <row r="30" spans="2:3" ht="15" x14ac:dyDescent="0.3">
      <c r="B30" s="126" t="s">
        <v>96</v>
      </c>
      <c r="C30" s="127" t="s">
        <v>97</v>
      </c>
    </row>
    <row r="31" spans="2:3" ht="15" x14ac:dyDescent="0.3">
      <c r="B31" s="126"/>
      <c r="C31" s="127"/>
    </row>
    <row r="32" spans="2:3" ht="45" x14ac:dyDescent="0.3">
      <c r="B32" s="126" t="s">
        <v>98</v>
      </c>
      <c r="C32" s="127" t="s">
        <v>99</v>
      </c>
    </row>
    <row r="33" spans="2:3" ht="15" x14ac:dyDescent="0.3">
      <c r="B33" s="126"/>
      <c r="C33" s="127"/>
    </row>
    <row r="34" spans="2:3" ht="15" x14ac:dyDescent="0.3">
      <c r="B34" s="126" t="s">
        <v>100</v>
      </c>
      <c r="C34" s="127" t="s">
        <v>101</v>
      </c>
    </row>
    <row r="35" spans="2:3" ht="15" x14ac:dyDescent="0.3">
      <c r="B35" s="126"/>
      <c r="C35" s="127"/>
    </row>
    <row r="36" spans="2:3" ht="15" x14ac:dyDescent="0.3">
      <c r="B36" s="126" t="s">
        <v>102</v>
      </c>
      <c r="C36" s="127" t="s">
        <v>103</v>
      </c>
    </row>
    <row r="37" spans="2:3" ht="15" x14ac:dyDescent="0.3">
      <c r="B37" s="126"/>
      <c r="C37" s="127"/>
    </row>
    <row r="38" spans="2:3" ht="30" x14ac:dyDescent="0.3">
      <c r="B38" s="130" t="s">
        <v>104</v>
      </c>
      <c r="C38" s="127" t="s">
        <v>105</v>
      </c>
    </row>
    <row r="39" spans="2:3" ht="15" x14ac:dyDescent="0.3">
      <c r="B39" s="130"/>
      <c r="C39" s="127"/>
    </row>
    <row r="40" spans="2:3" ht="30" x14ac:dyDescent="0.3">
      <c r="B40" s="126" t="s">
        <v>106</v>
      </c>
      <c r="C40" s="127" t="s">
        <v>107</v>
      </c>
    </row>
    <row r="41" spans="2:3" ht="15" x14ac:dyDescent="0.3">
      <c r="B41" s="126"/>
      <c r="C41" s="127"/>
    </row>
    <row r="42" spans="2:3" ht="15" x14ac:dyDescent="0.3">
      <c r="B42" s="126" t="s">
        <v>108</v>
      </c>
      <c r="C42" s="131" t="s">
        <v>109</v>
      </c>
    </row>
    <row r="43" spans="2:3" ht="15" x14ac:dyDescent="0.3">
      <c r="B43" s="126"/>
      <c r="C43" s="127"/>
    </row>
    <row r="44" spans="2:3" ht="15" x14ac:dyDescent="0.3">
      <c r="B44" s="130" t="s">
        <v>110</v>
      </c>
      <c r="C44" s="127" t="s">
        <v>111</v>
      </c>
    </row>
    <row r="45" spans="2:3" ht="15" x14ac:dyDescent="0.3">
      <c r="B45" s="126"/>
      <c r="C45" s="127"/>
    </row>
    <row r="46" spans="2:3" ht="15" x14ac:dyDescent="0.3">
      <c r="B46" s="126" t="s">
        <v>112</v>
      </c>
      <c r="C46" s="127" t="s">
        <v>113</v>
      </c>
    </row>
    <row r="47" spans="2:3" ht="15" x14ac:dyDescent="0.3">
      <c r="B47" s="126"/>
      <c r="C47" s="127"/>
    </row>
    <row r="48" spans="2:3" ht="15" x14ac:dyDescent="0.3">
      <c r="B48" s="126" t="s">
        <v>114</v>
      </c>
      <c r="C48" s="127" t="s">
        <v>115</v>
      </c>
    </row>
    <row r="49" spans="2:3" x14ac:dyDescent="0.3">
      <c r="B49" s="33"/>
      <c r="C49" s="31"/>
    </row>
    <row r="50" spans="2:3" x14ac:dyDescent="0.3">
      <c r="B50" s="7"/>
      <c r="C50" s="7"/>
    </row>
    <row r="51" spans="2:3" x14ac:dyDescent="0.3">
      <c r="B51" s="228"/>
      <c r="C51" s="228"/>
    </row>
    <row r="52" spans="2:3" x14ac:dyDescent="0.3">
      <c r="B52" s="228"/>
      <c r="C52" s="228"/>
    </row>
  </sheetData>
  <mergeCells count="2">
    <mergeCell ref="B51:C52"/>
    <mergeCell ref="B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A2"/>
  <sheetViews>
    <sheetView workbookViewId="0">
      <selection activeCell="F2" sqref="F2"/>
    </sheetView>
  </sheetViews>
  <sheetFormatPr defaultRowHeight="14.4" x14ac:dyDescent="0.3"/>
  <cols>
    <col min="1" max="1" width="22.88671875" customWidth="1"/>
    <col min="2" max="2" width="24" customWidth="1"/>
    <col min="3" max="3" width="34.77734375" customWidth="1"/>
    <col min="4" max="4" width="22.77734375" customWidth="1"/>
  </cols>
  <sheetData>
    <row r="1" spans="1:53" x14ac:dyDescent="0.3">
      <c r="A1" s="132" t="s">
        <v>157</v>
      </c>
      <c r="B1" s="132" t="s">
        <v>158</v>
      </c>
      <c r="C1" s="132" t="s">
        <v>159</v>
      </c>
      <c r="D1" s="132" t="s">
        <v>160</v>
      </c>
      <c r="E1" s="132" t="s">
        <v>161</v>
      </c>
      <c r="F1" s="132" t="s">
        <v>4</v>
      </c>
      <c r="G1" s="132" t="s">
        <v>162</v>
      </c>
      <c r="H1" s="132" t="s">
        <v>163</v>
      </c>
      <c r="I1" s="132" t="s">
        <v>164</v>
      </c>
      <c r="J1" s="132" t="s">
        <v>165</v>
      </c>
      <c r="K1" s="132" t="s">
        <v>166</v>
      </c>
      <c r="L1" s="132" t="s">
        <v>167</v>
      </c>
      <c r="M1" s="132" t="s">
        <v>168</v>
      </c>
      <c r="N1" s="132" t="s">
        <v>169</v>
      </c>
      <c r="O1" s="132" t="s">
        <v>170</v>
      </c>
      <c r="P1" s="132" t="s">
        <v>171</v>
      </c>
      <c r="Q1" s="132" t="s">
        <v>172</v>
      </c>
      <c r="R1" s="132" t="s">
        <v>173</v>
      </c>
      <c r="S1" s="132" t="s">
        <v>174</v>
      </c>
      <c r="T1" s="132" t="s">
        <v>175</v>
      </c>
      <c r="U1" s="132" t="s">
        <v>176</v>
      </c>
      <c r="V1" s="132" t="s">
        <v>177</v>
      </c>
      <c r="W1" s="132" t="s">
        <v>178</v>
      </c>
      <c r="X1" s="132" t="s">
        <v>179</v>
      </c>
      <c r="Y1" s="132" t="s">
        <v>180</v>
      </c>
      <c r="Z1" s="132" t="s">
        <v>181</v>
      </c>
      <c r="AA1" s="132" t="s">
        <v>182</v>
      </c>
      <c r="AB1" s="132" t="s">
        <v>183</v>
      </c>
      <c r="AC1" s="132" t="s">
        <v>184</v>
      </c>
      <c r="AD1" s="132" t="s">
        <v>185</v>
      </c>
      <c r="AE1" s="132" t="s">
        <v>186</v>
      </c>
      <c r="AF1" s="132" t="s">
        <v>187</v>
      </c>
      <c r="AG1" s="132" t="s">
        <v>188</v>
      </c>
      <c r="AH1" s="132" t="s">
        <v>189</v>
      </c>
      <c r="AI1" s="132" t="s">
        <v>190</v>
      </c>
      <c r="AJ1" s="132" t="s">
        <v>191</v>
      </c>
      <c r="AK1" s="132" t="s">
        <v>192</v>
      </c>
      <c r="AL1" s="132" t="s">
        <v>193</v>
      </c>
      <c r="AM1" s="132" t="s">
        <v>40</v>
      </c>
      <c r="AN1" s="132" t="s">
        <v>132</v>
      </c>
      <c r="AO1" s="132" t="s">
        <v>128</v>
      </c>
      <c r="AP1" s="132" t="s">
        <v>130</v>
      </c>
      <c r="AQ1" s="132" t="s">
        <v>131</v>
      </c>
      <c r="AR1" s="132" t="s">
        <v>129</v>
      </c>
      <c r="AS1" s="132" t="s">
        <v>194</v>
      </c>
      <c r="AT1" s="132" t="s">
        <v>195</v>
      </c>
      <c r="AU1" s="132" t="s">
        <v>196</v>
      </c>
      <c r="AV1" s="132" t="s">
        <v>197</v>
      </c>
      <c r="AW1" s="132" t="s">
        <v>198</v>
      </c>
      <c r="AX1" s="132" t="s">
        <v>199</v>
      </c>
      <c r="AY1" s="132" t="s">
        <v>200</v>
      </c>
      <c r="AZ1" s="132" t="s">
        <v>201</v>
      </c>
      <c r="BA1" s="132" t="s">
        <v>202</v>
      </c>
    </row>
    <row r="2" spans="1:53" x14ac:dyDescent="0.3">
      <c r="B2" s="133"/>
      <c r="C2" s="133"/>
      <c r="D2" s="132"/>
      <c r="E2" s="132"/>
      <c r="F2" s="134">
        <f>'2021 Questionnaire'!F20</f>
        <v>0</v>
      </c>
      <c r="G2" s="134">
        <f>'2021 Questionnaire'!F21</f>
        <v>0</v>
      </c>
      <c r="H2" s="134">
        <f>'2021 Questionnaire'!F22</f>
        <v>0</v>
      </c>
      <c r="I2" s="132">
        <f>'2021 Questionnaire'!F26</f>
        <v>0</v>
      </c>
      <c r="J2" s="134">
        <f>'2021 Questionnaire'!F27</f>
        <v>0</v>
      </c>
      <c r="K2" s="134">
        <f>'2021 Questionnaire'!F31</f>
        <v>0</v>
      </c>
      <c r="L2" s="134">
        <f>'2021 Questionnaire'!F33</f>
        <v>0</v>
      </c>
      <c r="M2" s="135">
        <f>'2021 Questionnaire'!F38</f>
        <v>0</v>
      </c>
      <c r="N2" s="135">
        <f>'2021 Questionnaire'!F39</f>
        <v>0</v>
      </c>
      <c r="O2" s="135">
        <f>'2021 Questionnaire'!F46</f>
        <v>0</v>
      </c>
      <c r="P2" s="135">
        <f>'2021 Questionnaire'!F47</f>
        <v>0</v>
      </c>
      <c r="Q2" s="135">
        <f>'2021 Questionnaire'!F49</f>
        <v>0</v>
      </c>
      <c r="R2" s="135">
        <f>'2021 Questionnaire'!F50</f>
        <v>0</v>
      </c>
      <c r="S2" s="135">
        <f>'2021 Questionnaire'!F54</f>
        <v>0</v>
      </c>
      <c r="T2" s="134">
        <f>'2021 Questionnaire'!F56</f>
        <v>0</v>
      </c>
      <c r="U2" s="136">
        <f>'2021 Questionnaire'!E57</f>
        <v>0</v>
      </c>
      <c r="V2" s="136">
        <f>'2021 Questionnaire'!E58</f>
        <v>0</v>
      </c>
      <c r="W2" s="136">
        <f>'2021 Questionnaire'!E59</f>
        <v>0</v>
      </c>
      <c r="X2" s="136">
        <f>'2021 Questionnaire'!E60</f>
        <v>0</v>
      </c>
      <c r="Y2" s="136">
        <f>'2021 Questionnaire'!E61</f>
        <v>0</v>
      </c>
      <c r="Z2" s="136">
        <f>'2021 Questionnaire'!E62</f>
        <v>0</v>
      </c>
      <c r="AA2" s="136">
        <f>'2021 Questionnaire'!E63</f>
        <v>0</v>
      </c>
      <c r="AB2" s="134">
        <f>'2021 Questionnaire'!F68</f>
        <v>0</v>
      </c>
      <c r="AC2" s="135">
        <f>'2021 Questionnaire'!F70</f>
        <v>0</v>
      </c>
      <c r="AD2" s="135">
        <f>'2021 Questionnaire'!F71</f>
        <v>0</v>
      </c>
      <c r="AE2" s="135">
        <f>'2021 Questionnaire'!F72</f>
        <v>0</v>
      </c>
      <c r="AF2" s="135">
        <f>'2021 Questionnaire'!F73</f>
        <v>0</v>
      </c>
      <c r="AG2" s="135">
        <f>'2021 Questionnaire'!F74</f>
        <v>0</v>
      </c>
      <c r="AH2" s="135">
        <f>'2021 Questionnaire'!F75</f>
        <v>0</v>
      </c>
      <c r="AI2" s="135">
        <f>'2021 Questionnaire'!F76</f>
        <v>0</v>
      </c>
      <c r="AJ2" s="135">
        <f>'2021 Questionnaire'!F77</f>
        <v>0</v>
      </c>
      <c r="AK2" s="135">
        <f>'2021 Questionnaire'!F81</f>
        <v>0</v>
      </c>
      <c r="AL2" s="134">
        <f>'2021 Questionnaire'!F86</f>
        <v>0</v>
      </c>
      <c r="AM2" s="135">
        <f>'2021 Questionnaire'!F87</f>
        <v>0</v>
      </c>
      <c r="AN2" s="137">
        <f>'2021 Questionnaire'!F92</f>
        <v>0</v>
      </c>
      <c r="AO2" s="137">
        <f>'2021 Questionnaire'!F93</f>
        <v>0</v>
      </c>
      <c r="AP2" s="137">
        <f>'2021 Questionnaire'!F94</f>
        <v>0</v>
      </c>
      <c r="AQ2" s="137">
        <f>'2021 Questionnaire'!F95</f>
        <v>0</v>
      </c>
      <c r="AR2" s="137">
        <f>'2021 Questionnaire'!F96</f>
        <v>0</v>
      </c>
      <c r="AS2" s="132">
        <f>'2021 Questionnaire'!C99</f>
        <v>0</v>
      </c>
      <c r="AT2" s="132">
        <f>'2021 Questionnaire'!C100</f>
        <v>0</v>
      </c>
      <c r="AU2" s="132">
        <f>'2021 Questionnaire'!C101</f>
        <v>0</v>
      </c>
      <c r="AV2" s="132">
        <f>'2021 Questionnaire'!C102</f>
        <v>0</v>
      </c>
      <c r="AW2" s="132">
        <f>'2021 Questionnaire'!C103</f>
        <v>0</v>
      </c>
      <c r="AX2" s="137">
        <f>'2021 Questionnaire'!C104</f>
        <v>0</v>
      </c>
      <c r="AY2" s="132">
        <f>'2021 Questionnaire'!C105</f>
        <v>0</v>
      </c>
      <c r="AZ2" s="132">
        <f>'2021 Questionnaire'!C106</f>
        <v>0</v>
      </c>
      <c r="BA2" s="13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Questionnaire</vt:lpstr>
      <vt:lpstr>Definitions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Geelan</dc:creator>
  <cp:lastModifiedBy>Brad Geelan</cp:lastModifiedBy>
  <dcterms:created xsi:type="dcterms:W3CDTF">2019-06-05T01:37:42Z</dcterms:created>
  <dcterms:modified xsi:type="dcterms:W3CDTF">2021-08-12T22:40:22Z</dcterms:modified>
</cp:coreProperties>
</file>